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PU Karlovy Vary\Loučná v Krušných Horách\05 Projekt\051 DSP_DPS\0517_Rozpočet\2025_06_17\"/>
    </mc:Choice>
  </mc:AlternateContent>
  <bookViews>
    <workbookView xWindow="0" yWindow="0" windowWidth="0" windowHeight="0"/>
  </bookViews>
  <sheets>
    <sheet name="Rekapitulace stavby" sheetId="1" r:id="rId1"/>
    <sheet name="944-24-3-1 - SO 101 Dopro..." sheetId="2" r:id="rId2"/>
    <sheet name="944-24-3-2 - SO 101 Dopro..." sheetId="3" r:id="rId3"/>
    <sheet name="944-24-3-3 - SO 101 Dopro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'944-24-3-1 - SO 101 Dopro...'!$C$80:$K$114</definedName>
    <definedName name="_xlnm.Print_Area" localSheetId="1">'944-24-3-1 - SO 101 Dopro...'!$C$4:$J$39,'944-24-3-1 - SO 101 Dopro...'!$C$45:$J$62,'944-24-3-1 - SO 101 Dopro...'!$C$68:$K$114</definedName>
    <definedName name="_xlnm.Print_Titles" localSheetId="1">'944-24-3-1 - SO 101 Dopro...'!$80:$80</definedName>
    <definedName name="_xlnm._FilterDatabase" localSheetId="2" hidden="1">'944-24-3-2 - SO 101 Dopro...'!$C$80:$K$114</definedName>
    <definedName name="_xlnm.Print_Area" localSheetId="2">'944-24-3-2 - SO 101 Dopro...'!$C$4:$J$39,'944-24-3-2 - SO 101 Dopro...'!$C$45:$J$62,'944-24-3-2 - SO 101 Dopro...'!$C$68:$K$114</definedName>
    <definedName name="_xlnm.Print_Titles" localSheetId="2">'944-24-3-2 - SO 101 Dopro...'!$80:$80</definedName>
    <definedName name="_xlnm._FilterDatabase" localSheetId="3" hidden="1">'944-24-3-3 - SO 101 Dopro...'!$C$80:$K$114</definedName>
    <definedName name="_xlnm.Print_Area" localSheetId="3">'944-24-3-3 - SO 101 Dopro...'!$C$4:$J$39,'944-24-3-3 - SO 101 Dopro...'!$C$45:$J$62,'944-24-3-3 - SO 101 Dopro...'!$C$68:$K$114</definedName>
    <definedName name="_xlnm.Print_Titles" localSheetId="3">'944-24-3-3 - SO 101 Dopro...'!$80:$80</definedName>
    <definedName name="_xlnm.Print_Area" localSheetId="4">'Seznam figur'!$C$4:$G$63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3" r="J37"/>
  <c r="J36"/>
  <c i="1" r="AY56"/>
  <c i="3" r="J35"/>
  <c i="1" r="AX56"/>
  <c i="3"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7"/>
  <c r="J99"/>
  <c i="3" r="BK111"/>
  <c i="4" r="BK107"/>
  <c i="2" r="BK111"/>
  <c r="J103"/>
  <c r="BK99"/>
  <c i="3" r="BK103"/>
  <c r="BK92"/>
  <c i="4" r="BK88"/>
  <c r="J88"/>
  <c i="3" r="J84"/>
  <c i="4" r="BK92"/>
  <c i="2" r="J96"/>
  <c r="BK88"/>
  <c i="3" r="J96"/>
  <c i="4" r="J96"/>
  <c i="2" r="BK92"/>
  <c r="J88"/>
  <c i="3" r="BK88"/>
  <c r="J92"/>
  <c i="4" r="BK99"/>
  <c r="BK111"/>
  <c i="3" r="J99"/>
  <c i="4" r="BK103"/>
  <c r="J103"/>
  <c i="2" r="J92"/>
  <c r="BK84"/>
  <c i="3" r="BK107"/>
  <c r="J88"/>
  <c i="4" r="J84"/>
  <c i="2" r="BK103"/>
  <c r="J84"/>
  <c i="3" r="BK84"/>
  <c r="BK99"/>
  <c i="4" r="J107"/>
  <c r="J99"/>
  <c i="3" r="J103"/>
  <c r="J107"/>
  <c i="4" r="J92"/>
  <c i="2" r="BK96"/>
  <c i="3" r="J111"/>
  <c r="BK96"/>
  <c i="4" r="BK96"/>
  <c i="2" r="J107"/>
  <c r="J111"/>
  <c i="1" r="AS54"/>
  <c i="4" r="J111"/>
  <c r="BK84"/>
  <c i="3" l="1" r="BK83"/>
  <c r="J83"/>
  <c r="J61"/>
  <c i="2" r="R83"/>
  <c r="R82"/>
  <c r="R81"/>
  <c i="3" r="R83"/>
  <c r="R82"/>
  <c r="R81"/>
  <c i="2" r="P83"/>
  <c r="P82"/>
  <c r="P81"/>
  <c i="1" r="AU55"/>
  <c i="3" r="T83"/>
  <c r="T82"/>
  <c r="T81"/>
  <c i="4" r="R83"/>
  <c r="R82"/>
  <c r="R81"/>
  <c i="2" r="BK83"/>
  <c r="J83"/>
  <c r="J61"/>
  <c r="T83"/>
  <c r="T82"/>
  <c r="T81"/>
  <c i="3" r="P83"/>
  <c r="P82"/>
  <c r="P81"/>
  <c i="1" r="AU56"/>
  <c i="4" r="BK83"/>
  <c r="J83"/>
  <c r="J61"/>
  <c r="P83"/>
  <c r="P82"/>
  <c r="P81"/>
  <c i="1" r="AU57"/>
  <c i="4" r="T83"/>
  <c r="T82"/>
  <c r="T81"/>
  <c r="E71"/>
  <c r="BE99"/>
  <c r="J52"/>
  <c r="F55"/>
  <c r="BE84"/>
  <c r="BE88"/>
  <c r="BE96"/>
  <c r="BE107"/>
  <c r="BE111"/>
  <c r="BE92"/>
  <c r="BE103"/>
  <c i="3" r="F78"/>
  <c r="BE103"/>
  <c r="BE111"/>
  <c r="J75"/>
  <c r="BE84"/>
  <c r="BE99"/>
  <c r="BE107"/>
  <c r="E71"/>
  <c r="BE88"/>
  <c r="BE92"/>
  <c r="BE96"/>
  <c i="2" r="BE99"/>
  <c r="BE103"/>
  <c r="E48"/>
  <c r="J52"/>
  <c r="F55"/>
  <c r="BE84"/>
  <c r="BE88"/>
  <c r="BE107"/>
  <c r="BE96"/>
  <c r="BE111"/>
  <c r="BE92"/>
  <c r="F37"/>
  <c i="1" r="BD55"/>
  <c i="2" r="F35"/>
  <c i="1" r="BB55"/>
  <c i="3" r="F34"/>
  <c i="1" r="BA56"/>
  <c i="3" r="J34"/>
  <c i="1" r="AW56"/>
  <c i="4" r="F35"/>
  <c i="1" r="BB57"/>
  <c i="2" r="F36"/>
  <c i="1" r="BC55"/>
  <c i="3" r="F36"/>
  <c i="1" r="BC56"/>
  <c i="4" r="J34"/>
  <c i="1" r="AW57"/>
  <c i="2" r="F34"/>
  <c i="1" r="BA55"/>
  <c i="4" r="F34"/>
  <c i="1" r="BA57"/>
  <c i="2" r="J34"/>
  <c i="1" r="AW55"/>
  <c i="4" r="F37"/>
  <c i="1" r="BD57"/>
  <c i="4" r="F36"/>
  <c i="1" r="BC57"/>
  <c i="3" r="F35"/>
  <c i="1" r="BB56"/>
  <c i="3" r="F37"/>
  <c i="1" r="BD56"/>
  <c i="2" l="1" r="BK82"/>
  <c r="J82"/>
  <c r="J60"/>
  <c i="3" r="BK82"/>
  <c r="J82"/>
  <c r="J60"/>
  <c i="4" r="BK82"/>
  <c r="J82"/>
  <c r="J60"/>
  <c i="2" r="J33"/>
  <c i="1" r="AV55"/>
  <c r="AT55"/>
  <c i="3" r="J33"/>
  <c i="1" r="AV56"/>
  <c r="AT56"/>
  <c r="BC54"/>
  <c r="W32"/>
  <c r="AU54"/>
  <c r="BB54"/>
  <c r="W31"/>
  <c i="2" r="F33"/>
  <c i="1" r="AZ55"/>
  <c r="BA54"/>
  <c r="W30"/>
  <c i="3" r="F33"/>
  <c i="1" r="AZ56"/>
  <c i="4" r="J33"/>
  <c i="1" r="AV57"/>
  <c r="AT57"/>
  <c i="4" r="F33"/>
  <c i="1" r="AZ57"/>
  <c r="BD54"/>
  <c r="W33"/>
  <c i="2" l="1" r="BK81"/>
  <c r="J81"/>
  <c r="J59"/>
  <c i="3" r="BK81"/>
  <c r="J81"/>
  <c r="J59"/>
  <c i="4" r="BK81"/>
  <c r="J81"/>
  <c r="J59"/>
  <c i="1" r="AX54"/>
  <c r="AY54"/>
  <c r="AZ54"/>
  <c r="W29"/>
  <c r="AW54"/>
  <c r="AK30"/>
  <c i="2" l="1" r="J30"/>
  <c i="1" r="AG55"/>
  <c i="4" r="J30"/>
  <c i="1" r="AG57"/>
  <c i="3" r="J30"/>
  <c i="1" r="AG56"/>
  <c r="AV54"/>
  <c r="AK29"/>
  <c i="2" l="1" r="J39"/>
  <c i="4" r="J39"/>
  <c i="3" r="J39"/>
  <c i="1" r="AN55"/>
  <c r="AN57"/>
  <c r="AN56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<sst xmlns="http://schemas.openxmlformats.org/spreadsheetml/2006/main">
  <si>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</si>
  <si>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</si>
  <si>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</si>
  <si>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</si>
  <si>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</si>
  <si>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{1335c72d-592b-4e8a-a98d-27cae10b69a8}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</si>
  <si>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</si>
  <si>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</si>
  <si>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</si>
  <si>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</si>
  <si>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</si>
  <si>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</si>
  <si>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</si>
  <si>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</si>
  <si>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944/24-3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</si>
  <si>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</si>
  <si>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</si>
  <si>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VPC2a v k.ú. Loučná v Krušných horách</t>
  </si>
  <si>
    <t>KSO:</t>
  </si>
  <si>
    <t/>
  </si>
  <si>
    <t>CC-CZ:</t>
  </si>
  <si>
    <t>Místo:</t>
  </si>
  <si>
    <t>Loučná v Krušných horách</t>
  </si>
  <si>
    <t>Datum:</t>
  </si>
  <si>
    <t>12. 6. 2025</t>
  </si>
  <si>
    <t>Zadavatel:</t>
  </si>
  <si>
    <t>IČ:</t>
  </si>
  <si>
    <t>SPÚ Karlovy Vary</t>
  </si>
  <si>
    <t>DIČ:</t>
  </si>
  <si>
    <t>Účastník: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</si>
  <si>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</si>
  <si>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</si>
  <si>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</si>
  <si>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</si>
  <si>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</si>
  <si>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</si>
  <si>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</si>
  <si>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</si>
  <si>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</si>
  <si>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</si>
  <si>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</si>
  <si>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</si>
  <si>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</si>
  <si>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</si>
  <si>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</si>
  <si>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</si>
  <si>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</si>
  <si>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</si>
  <si>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</si>
  <si>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</si>
  <si>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</si>
  <si>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</si>
  <si>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</si>
  <si>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</si>
  <si>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</si>
  <si>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</si>
  <si>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</si>
  <si>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</si>
  <si>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</si>
  <si>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</si>
  <si>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</si>
  <si>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</si>
  <si>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</si>
  <si>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</si>
  <si>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</si>
  <si>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</si>
  <si>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</si>
  <si>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</si>
  <si>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</si>
  <si>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</si>
  <si>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</si>
  <si>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</si>
  <si>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</si>
  <si>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</si>
  <si>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</si>
  <si>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</si>
  <si>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944/24-3-1</t>
  </si>
  <si>
    <t>SO 101 Doprovodná výsadba - následná péče - 1. rok</t>
  </si>
  <si>
    <t>STA</t>
  </si>
  <si>
    <t>1</t>
  </si>
  <si>
    <t>{fe842c7b-1886-4c3a-80b9-1fdf7b026371}</t>
  </si>
  <si>
    <t>2</t>
  </si>
  <si>
    <t>944/24-3-2</t>
  </si>
  <si>
    <t>SO 101 Doprovodná výsadba - následná péče - 2. rok</t>
  </si>
  <si>
    <t>{3570bd5c-c598-40df-91e8-0643f162943b}</t>
  </si>
  <si>
    <t>944/24-3-3</t>
  </si>
  <si>
    <t>SO 101 Doprovodná výsadba - následná péče - 3. rok</t>
  </si>
  <si>
    <t>{3d73af16-5743-4090-ae9b-87dff811daa9}</t>
  </si>
  <si>
    <t>stromy</t>
  </si>
  <si>
    <t>4</t>
  </si>
  <si>
    <t>voda</t>
  </si>
  <si>
    <t>KRYCÍ LIST SOUPISU PRACÍ</t>
  </si>
  <si>
    <t>Objekt:</t>
  </si>
  <si>
    <t>944/24-3-1 - SO 101 Doprovodná výsadba - následná péče - 1. rok</t>
  </si>
  <si>
    <t>01312774</t>
  </si>
  <si>
    <t>64939511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</si>
  <si>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</si>
  <si>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</si>
  <si>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</si>
  <si>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</si>
  <si>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</si>
  <si>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</si>
  <si>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</si>
  <si>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</si>
  <si>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</si>
  <si>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</si>
  <si>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</si>
  <si>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</si>
  <si>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</si>
  <si>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</si>
  <si>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</si>
  <si>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</si>
  <si>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</si>
  <si>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</si>
  <si>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</si>
  <si>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</si>
  <si>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</si>
  <si>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</si>
  <si>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</si>
  <si>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</si>
  <si>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184806111</t>
  </si>
  <si>
    <t>Řez stromů netrnitých průklestem D koruny do 2 m</t>
  </si>
  <si>
    <t>kus</t>
  </si>
  <si>
    <t>CS ÚRS 2025 01</t>
  </si>
  <si>
    <t>1213856625</t>
  </si>
  <si>
    <t>PP</t>
  </si>
  <si>
    <t>Řez stromů, keřů nebo růží průklestem stromů netrnitých, o průměru koruny do 2 m</t>
  </si>
  <si>
    <t>Online PSC</t>
  </si>
  <si>
    <t>https://podminky.urs.cz/item/CS_URS_2025_01/184806111</t>
  </si>
  <si>
    <t>VV</t>
  </si>
  <si>
    <t>184813151</t>
  </si>
  <si>
    <t>Odstranění výmladků stromu mechanicky na bázi v do 2 m průměru kmene do 0,2 m</t>
  </si>
  <si>
    <t>-1059140300</t>
  </si>
  <si>
    <t>Odstranění výmladků stromu ručně, na bázi, výšky do 2 m, průměru kmene do 0,2 m</t>
  </si>
  <si>
    <t>https://podminky.urs.cz/item/CS_URS_2025_01/184813151</t>
  </si>
  <si>
    <t>3</t>
  </si>
  <si>
    <t>184911432</t>
  </si>
  <si>
    <t>Mulčování rostlin kůrou tl přes 0,1 do 0,15 m ve svahu přes 1:5 do 1:2</t>
  </si>
  <si>
    <t>m2</t>
  </si>
  <si>
    <t>1042870959</t>
  </si>
  <si>
    <t>Mulčování vysazených rostlin mulčovací kůrou, tl. přes 100 do 150 mm na svahu přes 1:5 do 1:2</t>
  </si>
  <si>
    <t>https://podminky.urs.cz/item/CS_URS_2025_01/184911432</t>
  </si>
  <si>
    <t>M</t>
  </si>
  <si>
    <t>103911000</t>
  </si>
  <si>
    <t>kůra mulčovací VL</t>
  </si>
  <si>
    <t>m3</t>
  </si>
  <si>
    <t>8</t>
  </si>
  <si>
    <t>-1940276500</t>
  </si>
  <si>
    <t>stromy*0,1</t>
  </si>
  <si>
    <t>5</t>
  </si>
  <si>
    <t>185804213</t>
  </si>
  <si>
    <t>Vypletí záhonu dřevin solitérních s naložením a odvozem odpadu do 20 km v rovině a svahu do 1:5</t>
  </si>
  <si>
    <t>170561375</t>
  </si>
  <si>
    <t>Vypletí v rovině nebo na svahu do 1:5 dřevin solitérních</t>
  </si>
  <si>
    <t>https://podminky.urs.cz/item/CS_URS_2025_01/185804213</t>
  </si>
  <si>
    <t>6</t>
  </si>
  <si>
    <t>185804311</t>
  </si>
  <si>
    <t>Zalití rostlin vodou plocha do 20 m2</t>
  </si>
  <si>
    <t>-96523356</t>
  </si>
  <si>
    <t>Zalití rostlin vodou plochy záhonů jednotlivě do 20 m2</t>
  </si>
  <si>
    <t>https://podminky.urs.cz/item/CS_URS_2025_01/185804311</t>
  </si>
  <si>
    <t>stromy*0,025*10"počet stromů * 25 l * 10 zalití za rok</t>
  </si>
  <si>
    <t>7</t>
  </si>
  <si>
    <t>185851121</t>
  </si>
  <si>
    <t>Dovoz vody pro zálivku rostlin za vzdálenost do 1000 m</t>
  </si>
  <si>
    <t>-1210744199</t>
  </si>
  <si>
    <t>Dovoz vody pro zálivku rostlin na vzdálenost do 1000 m</t>
  </si>
  <si>
    <t>https://podminky.urs.cz/item/CS_URS_2025_01/185851121</t>
  </si>
  <si>
    <t>185851129</t>
  </si>
  <si>
    <t>Příplatek k dovozu vody pro zálivku rostlin do 1000 m ZKD 1000 m</t>
  </si>
  <si>
    <t>1435932863</t>
  </si>
  <si>
    <t>Dovoz vody pro zálivku rostlin Příplatek k ceně za každých dalších i započatých 1000 m</t>
  </si>
  <si>
    <t>https://podminky.urs.cz/item/CS_URS_2025_01/185851129</t>
  </si>
  <si>
    <t>voda*2"příplatek k dovozu vody za další 2 km</t>
  </si>
  <si>
    <t>944/24-3-2 - SO 101 Doprovodná výsadba - následná péče - 2. rok</t>
  </si>
  <si>
    <t>-1624086267</t>
  </si>
  <si>
    <t>944/24-3-3 - SO 101 Doprovodná výsadba - následná péče - 3. rok</t>
  </si>
  <si>
    <t>1875658282</t>
  </si>
  <si>
    <t>SEZNAM FIGUR</t>
  </si>
  <si>
    <t>Výměra</t>
  </si>
  <si>
    <t>Použití figury:</t>
  </si>
  <si>
    <t>stromy25p</t>
  </si>
  <si>
    <t>stromy*0,25"předpoklad 25 % zaokrouhlený na celé kusy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</si>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</sst>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06111" TargetMode="External" /><Relationship Id="rId2" Type="http://schemas.openxmlformats.org/officeDocument/2006/relationships/hyperlink" Target="https://podminky.urs.cz/item/CS_URS_2025_01/184813151" TargetMode="External" /><Relationship Id="rId3" Type="http://schemas.openxmlformats.org/officeDocument/2006/relationships/hyperlink" Target="https://podminky.urs.cz/item/CS_URS_2025_01/184911432" TargetMode="External" /><Relationship Id="rId4" Type="http://schemas.openxmlformats.org/officeDocument/2006/relationships/hyperlink" Target="https://podminky.urs.cz/item/CS_URS_2025_01/185804213" TargetMode="External" /><Relationship Id="rId5" Type="http://schemas.openxmlformats.org/officeDocument/2006/relationships/hyperlink" Target="https://podminky.urs.cz/item/CS_URS_2025_01/185804311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06111" TargetMode="External" /><Relationship Id="rId2" Type="http://schemas.openxmlformats.org/officeDocument/2006/relationships/hyperlink" Target="https://podminky.urs.cz/item/CS_URS_2025_01/184813151" TargetMode="External" /><Relationship Id="rId3" Type="http://schemas.openxmlformats.org/officeDocument/2006/relationships/hyperlink" Target="https://podminky.urs.cz/item/CS_URS_2025_01/184911432" TargetMode="External" /><Relationship Id="rId4" Type="http://schemas.openxmlformats.org/officeDocument/2006/relationships/hyperlink" Target="https://podminky.urs.cz/item/CS_URS_2025_01/185804213" TargetMode="External" /><Relationship Id="rId5" Type="http://schemas.openxmlformats.org/officeDocument/2006/relationships/hyperlink" Target="https://podminky.urs.cz/item/CS_URS_2025_01/185804311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06111" TargetMode="External" /><Relationship Id="rId2" Type="http://schemas.openxmlformats.org/officeDocument/2006/relationships/hyperlink" Target="https://podminky.urs.cz/item/CS_URS_2025_01/184813151" TargetMode="External" /><Relationship Id="rId3" Type="http://schemas.openxmlformats.org/officeDocument/2006/relationships/hyperlink" Target="https://podminky.urs.cz/item/CS_URS_2025_01/184911432" TargetMode="External" /><Relationship Id="rId4" Type="http://schemas.openxmlformats.org/officeDocument/2006/relationships/hyperlink" Target="https://podminky.urs.cz/item/CS_URS_2025_01/185804213" TargetMode="External" /><Relationship Id="rId5" Type="http://schemas.openxmlformats.org/officeDocument/2006/relationships/hyperlink" Target="https://podminky.urs.cz/item/CS_URS_2025_01/185804311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944/24-3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VPC2a v k.ú. Loučná v Krušných horách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Loučná v Krušných horách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12. 6. 2025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Karlovy Vary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NDCON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NDCON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24.7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'944-24-3-1 - SO 101 Dopro...'!J30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'944-24-3-1 - SO 101 Dopro...'!P81</f>
        <v>0</v>
      </c>
      <c r="AV55" s="120">
        <f>'944-24-3-1 - SO 101 Dopro...'!J33</f>
        <v>0</v>
      </c>
      <c r="AW55" s="120">
        <f>'944-24-3-1 - SO 101 Dopro...'!J34</f>
        <v>0</v>
      </c>
      <c r="AX55" s="120">
        <f>'944-24-3-1 - SO 101 Dopro...'!J35</f>
        <v>0</v>
      </c>
      <c r="AY55" s="120">
        <f>'944-24-3-1 - SO 101 Dopro...'!J36</f>
        <v>0</v>
      </c>
      <c r="AZ55" s="120">
        <f>'944-24-3-1 - SO 101 Dopro...'!F33</f>
        <v>0</v>
      </c>
      <c r="BA55" s="120">
        <f>'944-24-3-1 - SO 101 Dopro...'!F34</f>
        <v>0</v>
      </c>
      <c r="BB55" s="120">
        <f>'944-24-3-1 - SO 101 Dopro...'!F35</f>
        <v>0</v>
      </c>
      <c r="BC55" s="120">
        <f>'944-24-3-1 - SO 101 Dopro...'!F36</f>
        <v>0</v>
      </c>
      <c r="BD55" s="122">
        <f>'944-24-3-1 - SO 101 Dopro...'!F37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24.7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'944-24-3-2 - SO 101 Dopro...'!J30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'944-24-3-2 - SO 101 Dopro...'!P81</f>
        <v>0</v>
      </c>
      <c r="AV56" s="120">
        <f>'944-24-3-2 - SO 101 Dopro...'!J33</f>
        <v>0</v>
      </c>
      <c r="AW56" s="120">
        <f>'944-24-3-2 - SO 101 Dopro...'!J34</f>
        <v>0</v>
      </c>
      <c r="AX56" s="120">
        <f>'944-24-3-2 - SO 101 Dopro...'!J35</f>
        <v>0</v>
      </c>
      <c r="AY56" s="120">
        <f>'944-24-3-2 - SO 101 Dopro...'!J36</f>
        <v>0</v>
      </c>
      <c r="AZ56" s="120">
        <f>'944-24-3-2 - SO 101 Dopro...'!F33</f>
        <v>0</v>
      </c>
      <c r="BA56" s="120">
        <f>'944-24-3-2 - SO 101 Dopro...'!F34</f>
        <v>0</v>
      </c>
      <c r="BB56" s="120">
        <f>'944-24-3-2 - SO 101 Dopro...'!F35</f>
        <v>0</v>
      </c>
      <c r="BC56" s="120">
        <f>'944-24-3-2 - SO 101 Dopro...'!F36</f>
        <v>0</v>
      </c>
      <c r="BD56" s="122">
        <f>'944-24-3-2 - SO 101 Dopro...'!F37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7" customFormat="1" ht="24.7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'944-24-3-3 - SO 101 Dopro...'!J30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24">
        <v>0</v>
      </c>
      <c r="AT57" s="125">
        <f>ROUND(SUM(AV57:AW57),2)</f>
        <v>0</v>
      </c>
      <c r="AU57" s="126">
        <f>'944-24-3-3 - SO 101 Dopro...'!P81</f>
        <v>0</v>
      </c>
      <c r="AV57" s="125">
        <f>'944-24-3-3 - SO 101 Dopro...'!J33</f>
        <v>0</v>
      </c>
      <c r="AW57" s="125">
        <f>'944-24-3-3 - SO 101 Dopro...'!J34</f>
        <v>0</v>
      </c>
      <c r="AX57" s="125">
        <f>'944-24-3-3 - SO 101 Dopro...'!J35</f>
        <v>0</v>
      </c>
      <c r="AY57" s="125">
        <f>'944-24-3-3 - SO 101 Dopro...'!J36</f>
        <v>0</v>
      </c>
      <c r="AZ57" s="125">
        <f>'944-24-3-3 - SO 101 Dopro...'!F33</f>
        <v>0</v>
      </c>
      <c r="BA57" s="125">
        <f>'944-24-3-3 - SO 101 Dopro...'!F34</f>
        <v>0</v>
      </c>
      <c r="BB57" s="125">
        <f>'944-24-3-3 - SO 101 Dopro...'!F35</f>
        <v>0</v>
      </c>
      <c r="BC57" s="125">
        <f>'944-24-3-3 - SO 101 Dopro...'!F36</f>
        <v>0</v>
      </c>
      <c r="BD57" s="127">
        <f>'944-24-3-3 - SO 101 Dopro...'!F37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f8PiK9XbYRwks8T2Ml9E9+ubYE0qMfH4SX0845EPXIcfL6C/EgvNNSy3ZPyBPBu9jIzuVPAL5+P5QNbpRvLbLA==" hashValue="AuiY0JrebaoAL93VGaRD9Toi27Nikg4wz7Dp2vBBzGG6lVrNEWF9XLrN0nYOBbLXPd+lfglEWLqVOAw6muzI+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944-24-3-1 - SO 101 Dopro...'!C2" display="/"/>
    <hyperlink ref="A56" location="'944-24-3-2 - SO 101 Dopro...'!C2" display="/"/>
    <hyperlink ref="A57" location="'944-24-3-3 - SO 101 Dopr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  <c r="AZ2" s="128" t="s">
        <v>88</v>
      </c>
      <c r="BA2" s="128" t="s">
        <v>19</v>
      </c>
      <c r="BB2" s="128" t="s">
        <v>19</v>
      </c>
      <c r="BC2" s="128" t="s">
        <v>89</v>
      </c>
      <c r="BD2" s="12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  <c r="AZ3" s="128" t="s">
        <v>90</v>
      </c>
      <c r="BA3" s="128" t="s">
        <v>19</v>
      </c>
      <c r="BB3" s="128" t="s">
        <v>19</v>
      </c>
      <c r="BC3" s="128" t="s">
        <v>79</v>
      </c>
      <c r="BD3" s="128" t="s">
        <v>81</v>
      </c>
    </row>
    <row r="4" s="1" customFormat="1" ht="24.96" customHeight="1">
      <c r="B4" s="20"/>
      <c r="D4" s="131" t="s">
        <v>91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Polní cesta VPC2a v k.ú. Loučná v Krušných horách</v>
      </c>
      <c r="F7" s="133"/>
      <c r="G7" s="133"/>
      <c r="H7" s="133"/>
      <c r="L7" s="20"/>
    </row>
    <row r="8" s="2" customFormat="1" ht="12" customHeight="1">
      <c r="A8" s="38"/>
      <c r="B8" s="44"/>
      <c r="C8" s="38"/>
      <c r="D8" s="133" t="s">
        <v>92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6" t="s">
        <v>93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12. 6. 2025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94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95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95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32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35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145">
        <f>ROUND(J81,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6" t="s">
        <v>39</v>
      </c>
      <c r="G32" s="38"/>
      <c r="H32" s="38"/>
      <c r="I32" s="146" t="s">
        <v>38</v>
      </c>
      <c r="J32" s="146" t="s">
        <v>40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7" t="s">
        <v>41</v>
      </c>
      <c r="E33" s="133" t="s">
        <v>42</v>
      </c>
      <c r="F33" s="148">
        <f>ROUND((SUM(BE81:BE114)),  2)</f>
        <v>0</v>
      </c>
      <c r="G33" s="38"/>
      <c r="H33" s="38"/>
      <c r="I33" s="149">
        <v>0.20999999999999999</v>
      </c>
      <c r="J33" s="148">
        <f>ROUND(((SUM(BE81:BE114))*I33),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3" t="s">
        <v>43</v>
      </c>
      <c r="F34" s="148">
        <f>ROUND((SUM(BF81:BF114)),  2)</f>
        <v>0</v>
      </c>
      <c r="G34" s="38"/>
      <c r="H34" s="38"/>
      <c r="I34" s="149">
        <v>0.12</v>
      </c>
      <c r="J34" s="148">
        <f>ROUND(((SUM(BF81:BF114))*I34),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44</v>
      </c>
      <c r="F35" s="148">
        <f>ROUND((SUM(BG81:BG114)),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45</v>
      </c>
      <c r="F36" s="148">
        <f>ROUND((SUM(BH81:BH114)),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46</v>
      </c>
      <c r="F37" s="148">
        <f>ROUND((SUM(BI81:BI114)),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1" t="str">
        <f>E7</f>
        <v>Polní cesta VPC2a v k.ú. Loučná v Krušných horách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944/24-3-1 - SO 101 Doprovodná výsadba - následná péče - 1. rok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Loučná v Krušných horách</v>
      </c>
      <c r="G52" s="40"/>
      <c r="H52" s="40"/>
      <c r="I52" s="32" t="s">
        <v>23</v>
      </c>
      <c r="J52" s="72" t="str">
        <f>IF(J12="","",J12)</f>
        <v>12. 6. 2025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Karlovy Vary</v>
      </c>
      <c r="G54" s="40"/>
      <c r="H54" s="40"/>
      <c r="I54" s="32" t="s">
        <v>31</v>
      </c>
      <c r="J54" s="36" t="str">
        <f>E21</f>
        <v>NDCON s.r.o.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NDCON s.r.o.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5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102</v>
      </c>
      <c r="D68" s="40"/>
      <c r="E68" s="40"/>
      <c r="F68" s="40"/>
      <c r="G68" s="40"/>
      <c r="H68" s="40"/>
      <c r="I68" s="40"/>
      <c r="J68" s="40"/>
      <c r="K68" s="40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1" t="str">
        <f>E7</f>
        <v>Polní cesta VPC2a v k.ú. Loučná v Krušných horách</v>
      </c>
      <c r="F71" s="32"/>
      <c r="G71" s="32"/>
      <c r="H71" s="32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30" customHeight="1">
      <c r="A73" s="38"/>
      <c r="B73" s="39"/>
      <c r="C73" s="40"/>
      <c r="D73" s="40"/>
      <c r="E73" s="69" t="str">
        <f>E9</f>
        <v>944/24-3-1 - SO 101 Doprovodná výsadba - následná péče - 1. rok</v>
      </c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Loučná v Krušných horách</v>
      </c>
      <c r="G75" s="40"/>
      <c r="H75" s="40"/>
      <c r="I75" s="32" t="s">
        <v>23</v>
      </c>
      <c r="J75" s="72" t="str">
        <f>IF(J12="","",J12)</f>
        <v>12. 6. 2025</v>
      </c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SPÚ Karlovy Vary</v>
      </c>
      <c r="G77" s="40"/>
      <c r="H77" s="40"/>
      <c r="I77" s="32" t="s">
        <v>31</v>
      </c>
      <c r="J77" s="36" t="str">
        <f>E21</f>
        <v>NDCON s.r.o.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NDCON s.r.o.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8"/>
      <c r="B80" s="179"/>
      <c r="C80" s="180" t="s">
        <v>103</v>
      </c>
      <c r="D80" s="181" t="s">
        <v>56</v>
      </c>
      <c r="E80" s="181" t="s">
        <v>52</v>
      </c>
      <c r="F80" s="181" t="s">
        <v>53</v>
      </c>
      <c r="G80" s="181" t="s">
        <v>104</v>
      </c>
      <c r="H80" s="181" t="s">
        <v>105</v>
      </c>
      <c r="I80" s="181" t="s">
        <v>106</v>
      </c>
      <c r="J80" s="181" t="s">
        <v>98</v>
      </c>
      <c r="K80" s="182" t="s">
        <v>107</v>
      </c>
      <c r="L80" s="183"/>
      <c r="M80" s="92" t="s">
        <v>19</v>
      </c>
      <c r="N80" s="93" t="s">
        <v>41</v>
      </c>
      <c r="O80" s="93" t="s">
        <v>108</v>
      </c>
      <c r="P80" s="93" t="s">
        <v>109</v>
      </c>
      <c r="Q80" s="93" t="s">
        <v>110</v>
      </c>
      <c r="R80" s="93" t="s">
        <v>111</v>
      </c>
      <c r="S80" s="93" t="s">
        <v>112</v>
      </c>
      <c r="T80" s="94" t="s">
        <v>113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8"/>
      <c r="B81" s="39"/>
      <c r="C81" s="99" t="s">
        <v>114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0.080000000000000016</v>
      </c>
      <c r="S81" s="96"/>
      <c r="T81" s="187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115</v>
      </c>
      <c r="F82" s="192" t="s">
        <v>116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0.080000000000000016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79</v>
      </c>
      <c r="AT82" s="201" t="s">
        <v>70</v>
      </c>
      <c r="AU82" s="201" t="s">
        <v>71</v>
      </c>
      <c r="AY82" s="200" t="s">
        <v>117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79</v>
      </c>
      <c r="F83" s="203" t="s">
        <v>118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SUM(P84:P114)</f>
        <v>0</v>
      </c>
      <c r="Q83" s="197"/>
      <c r="R83" s="198">
        <f>SUM(R84:R114)</f>
        <v>0.080000000000000016</v>
      </c>
      <c r="S83" s="197"/>
      <c r="T83" s="199">
        <f>SUM(T84:T114)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79</v>
      </c>
      <c r="AY83" s="200" t="s">
        <v>117</v>
      </c>
      <c r="BK83" s="202">
        <f>SUM(BK84:BK114)</f>
        <v>0</v>
      </c>
    </row>
    <row r="84" s="2" customFormat="1" ht="21.75" customHeight="1">
      <c r="A84" s="38"/>
      <c r="B84" s="39"/>
      <c r="C84" s="205" t="s">
        <v>79</v>
      </c>
      <c r="D84" s="205" t="s">
        <v>119</v>
      </c>
      <c r="E84" s="206" t="s">
        <v>120</v>
      </c>
      <c r="F84" s="207" t="s">
        <v>121</v>
      </c>
      <c r="G84" s="208" t="s">
        <v>122</v>
      </c>
      <c r="H84" s="209">
        <v>4</v>
      </c>
      <c r="I84" s="210"/>
      <c r="J84" s="211">
        <f>ROUND(I84*H84,2)</f>
        <v>0</v>
      </c>
      <c r="K84" s="207" t="s">
        <v>123</v>
      </c>
      <c r="L84" s="44"/>
      <c r="M84" s="212" t="s">
        <v>19</v>
      </c>
      <c r="N84" s="213" t="s">
        <v>42</v>
      </c>
      <c r="O84" s="84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89</v>
      </c>
      <c r="AT84" s="216" t="s">
        <v>119</v>
      </c>
      <c r="AU84" s="216" t="s">
        <v>81</v>
      </c>
      <c r="AY84" s="17" t="s">
        <v>117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79</v>
      </c>
      <c r="BK84" s="217">
        <f>ROUND(I84*H84,2)</f>
        <v>0</v>
      </c>
      <c r="BL84" s="17" t="s">
        <v>89</v>
      </c>
      <c r="BM84" s="216" t="s">
        <v>124</v>
      </c>
    </row>
    <row r="85" s="2" customFormat="1">
      <c r="A85" s="38"/>
      <c r="B85" s="39"/>
      <c r="C85" s="40"/>
      <c r="D85" s="218" t="s">
        <v>125</v>
      </c>
      <c r="E85" s="40"/>
      <c r="F85" s="219" t="s">
        <v>126</v>
      </c>
      <c r="G85" s="40"/>
      <c r="H85" s="40"/>
      <c r="I85" s="220"/>
      <c r="J85" s="40"/>
      <c r="K85" s="40"/>
      <c r="L85" s="44"/>
      <c r="M85" s="221"/>
      <c r="N85" s="22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125</v>
      </c>
      <c r="AU85" s="17" t="s">
        <v>81</v>
      </c>
    </row>
    <row r="86" s="2" customFormat="1">
      <c r="A86" s="38"/>
      <c r="B86" s="39"/>
      <c r="C86" s="40"/>
      <c r="D86" s="223" t="s">
        <v>127</v>
      </c>
      <c r="E86" s="40"/>
      <c r="F86" s="224" t="s">
        <v>128</v>
      </c>
      <c r="G86" s="40"/>
      <c r="H86" s="40"/>
      <c r="I86" s="220"/>
      <c r="J86" s="40"/>
      <c r="K86" s="40"/>
      <c r="L86" s="44"/>
      <c r="M86" s="221"/>
      <c r="N86" s="222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127</v>
      </c>
      <c r="AU86" s="17" t="s">
        <v>81</v>
      </c>
    </row>
    <row r="87" s="13" customFormat="1">
      <c r="A87" s="13"/>
      <c r="B87" s="225"/>
      <c r="C87" s="226"/>
      <c r="D87" s="218" t="s">
        <v>129</v>
      </c>
      <c r="E87" s="227" t="s">
        <v>19</v>
      </c>
      <c r="F87" s="228" t="s">
        <v>88</v>
      </c>
      <c r="G87" s="226"/>
      <c r="H87" s="229">
        <v>4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129</v>
      </c>
      <c r="AU87" s="235" t="s">
        <v>81</v>
      </c>
      <c r="AV87" s="13" t="s">
        <v>81</v>
      </c>
      <c r="AW87" s="13" t="s">
        <v>33</v>
      </c>
      <c r="AX87" s="13" t="s">
        <v>79</v>
      </c>
      <c r="AY87" s="235" t="s">
        <v>117</v>
      </c>
    </row>
    <row r="88" s="2" customFormat="1" ht="24.15" customHeight="1">
      <c r="A88" s="38"/>
      <c r="B88" s="39"/>
      <c r="C88" s="205" t="s">
        <v>81</v>
      </c>
      <c r="D88" s="205" t="s">
        <v>119</v>
      </c>
      <c r="E88" s="206" t="s">
        <v>130</v>
      </c>
      <c r="F88" s="207" t="s">
        <v>131</v>
      </c>
      <c r="G88" s="208" t="s">
        <v>122</v>
      </c>
      <c r="H88" s="209">
        <v>4</v>
      </c>
      <c r="I88" s="210"/>
      <c r="J88" s="211">
        <f>ROUND(I88*H88,2)</f>
        <v>0</v>
      </c>
      <c r="K88" s="207" t="s">
        <v>123</v>
      </c>
      <c r="L88" s="44"/>
      <c r="M88" s="212" t="s">
        <v>19</v>
      </c>
      <c r="N88" s="213" t="s">
        <v>42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89</v>
      </c>
      <c r="AT88" s="216" t="s">
        <v>119</v>
      </c>
      <c r="AU88" s="216" t="s">
        <v>81</v>
      </c>
      <c r="AY88" s="17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79</v>
      </c>
      <c r="BK88" s="217">
        <f>ROUND(I88*H88,2)</f>
        <v>0</v>
      </c>
      <c r="BL88" s="17" t="s">
        <v>89</v>
      </c>
      <c r="BM88" s="216" t="s">
        <v>132</v>
      </c>
    </row>
    <row r="89" s="2" customFormat="1">
      <c r="A89" s="38"/>
      <c r="B89" s="39"/>
      <c r="C89" s="40"/>
      <c r="D89" s="218" t="s">
        <v>125</v>
      </c>
      <c r="E89" s="40"/>
      <c r="F89" s="219" t="s">
        <v>133</v>
      </c>
      <c r="G89" s="40"/>
      <c r="H89" s="40"/>
      <c r="I89" s="220"/>
      <c r="J89" s="40"/>
      <c r="K89" s="40"/>
      <c r="L89" s="44"/>
      <c r="M89" s="221"/>
      <c r="N89" s="22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125</v>
      </c>
      <c r="AU89" s="17" t="s">
        <v>81</v>
      </c>
    </row>
    <row r="90" s="2" customFormat="1">
      <c r="A90" s="38"/>
      <c r="B90" s="39"/>
      <c r="C90" s="40"/>
      <c r="D90" s="223" t="s">
        <v>127</v>
      </c>
      <c r="E90" s="40"/>
      <c r="F90" s="224" t="s">
        <v>134</v>
      </c>
      <c r="G90" s="40"/>
      <c r="H90" s="40"/>
      <c r="I90" s="220"/>
      <c r="J90" s="40"/>
      <c r="K90" s="40"/>
      <c r="L90" s="44"/>
      <c r="M90" s="221"/>
      <c r="N90" s="22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127</v>
      </c>
      <c r="AU90" s="17" t="s">
        <v>81</v>
      </c>
    </row>
    <row r="91" s="13" customFormat="1">
      <c r="A91" s="13"/>
      <c r="B91" s="225"/>
      <c r="C91" s="226"/>
      <c r="D91" s="218" t="s">
        <v>129</v>
      </c>
      <c r="E91" s="227" t="s">
        <v>19</v>
      </c>
      <c r="F91" s="228" t="s">
        <v>88</v>
      </c>
      <c r="G91" s="226"/>
      <c r="H91" s="229">
        <v>4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129</v>
      </c>
      <c r="AU91" s="235" t="s">
        <v>81</v>
      </c>
      <c r="AV91" s="13" t="s">
        <v>81</v>
      </c>
      <c r="AW91" s="13" t="s">
        <v>33</v>
      </c>
      <c r="AX91" s="13" t="s">
        <v>79</v>
      </c>
      <c r="AY91" s="235" t="s">
        <v>117</v>
      </c>
    </row>
    <row r="92" s="2" customFormat="1" ht="24.15" customHeight="1">
      <c r="A92" s="38"/>
      <c r="B92" s="39"/>
      <c r="C92" s="205" t="s">
        <v>135</v>
      </c>
      <c r="D92" s="205" t="s">
        <v>119</v>
      </c>
      <c r="E92" s="206" t="s">
        <v>136</v>
      </c>
      <c r="F92" s="207" t="s">
        <v>137</v>
      </c>
      <c r="G92" s="208" t="s">
        <v>138</v>
      </c>
      <c r="H92" s="209">
        <v>4</v>
      </c>
      <c r="I92" s="210"/>
      <c r="J92" s="211">
        <f>ROUND(I92*H92,2)</f>
        <v>0</v>
      </c>
      <c r="K92" s="207" t="s">
        <v>123</v>
      </c>
      <c r="L92" s="44"/>
      <c r="M92" s="212" t="s">
        <v>19</v>
      </c>
      <c r="N92" s="213" t="s">
        <v>42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89</v>
      </c>
      <c r="AT92" s="216" t="s">
        <v>119</v>
      </c>
      <c r="AU92" s="216" t="s">
        <v>81</v>
      </c>
      <c r="AY92" s="17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79</v>
      </c>
      <c r="BK92" s="217">
        <f>ROUND(I92*H92,2)</f>
        <v>0</v>
      </c>
      <c r="BL92" s="17" t="s">
        <v>89</v>
      </c>
      <c r="BM92" s="216" t="s">
        <v>139</v>
      </c>
    </row>
    <row r="93" s="2" customFormat="1">
      <c r="A93" s="38"/>
      <c r="B93" s="39"/>
      <c r="C93" s="40"/>
      <c r="D93" s="218" t="s">
        <v>125</v>
      </c>
      <c r="E93" s="40"/>
      <c r="F93" s="219" t="s">
        <v>140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125</v>
      </c>
      <c r="AU93" s="17" t="s">
        <v>81</v>
      </c>
    </row>
    <row r="94" s="2" customFormat="1">
      <c r="A94" s="38"/>
      <c r="B94" s="39"/>
      <c r="C94" s="40"/>
      <c r="D94" s="223" t="s">
        <v>127</v>
      </c>
      <c r="E94" s="40"/>
      <c r="F94" s="224" t="s">
        <v>141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81</v>
      </c>
    </row>
    <row r="95" s="13" customFormat="1">
      <c r="A95" s="13"/>
      <c r="B95" s="225"/>
      <c r="C95" s="226"/>
      <c r="D95" s="218" t="s">
        <v>129</v>
      </c>
      <c r="E95" s="227" t="s">
        <v>19</v>
      </c>
      <c r="F95" s="228" t="s">
        <v>88</v>
      </c>
      <c r="G95" s="226"/>
      <c r="H95" s="229">
        <v>4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129</v>
      </c>
      <c r="AU95" s="235" t="s">
        <v>81</v>
      </c>
      <c r="AV95" s="13" t="s">
        <v>81</v>
      </c>
      <c r="AW95" s="13" t="s">
        <v>33</v>
      </c>
      <c r="AX95" s="13" t="s">
        <v>79</v>
      </c>
      <c r="AY95" s="235" t="s">
        <v>117</v>
      </c>
    </row>
    <row r="96" s="2" customFormat="1" ht="16.5" customHeight="1">
      <c r="A96" s="38"/>
      <c r="B96" s="39"/>
      <c r="C96" s="236" t="s">
        <v>89</v>
      </c>
      <c r="D96" s="236" t="s">
        <v>142</v>
      </c>
      <c r="E96" s="237" t="s">
        <v>143</v>
      </c>
      <c r="F96" s="238" t="s">
        <v>144</v>
      </c>
      <c r="G96" s="239" t="s">
        <v>145</v>
      </c>
      <c r="H96" s="240">
        <v>0.40000000000000002</v>
      </c>
      <c r="I96" s="241"/>
      <c r="J96" s="242">
        <f>ROUND(I96*H96,2)</f>
        <v>0</v>
      </c>
      <c r="K96" s="238" t="s">
        <v>123</v>
      </c>
      <c r="L96" s="243"/>
      <c r="M96" s="244" t="s">
        <v>19</v>
      </c>
      <c r="N96" s="245" t="s">
        <v>42</v>
      </c>
      <c r="O96" s="84"/>
      <c r="P96" s="214">
        <f>O96*H96</f>
        <v>0</v>
      </c>
      <c r="Q96" s="214">
        <v>0.20000000000000001</v>
      </c>
      <c r="R96" s="214">
        <f>Q96*H96</f>
        <v>0.080000000000000016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146</v>
      </c>
      <c r="AT96" s="216" t="s">
        <v>142</v>
      </c>
      <c r="AU96" s="216" t="s">
        <v>81</v>
      </c>
      <c r="AY96" s="17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79</v>
      </c>
      <c r="BK96" s="217">
        <f>ROUND(I96*H96,2)</f>
        <v>0</v>
      </c>
      <c r="BL96" s="17" t="s">
        <v>89</v>
      </c>
      <c r="BM96" s="216" t="s">
        <v>147</v>
      </c>
    </row>
    <row r="97" s="2" customFormat="1">
      <c r="A97" s="38"/>
      <c r="B97" s="39"/>
      <c r="C97" s="40"/>
      <c r="D97" s="218" t="s">
        <v>125</v>
      </c>
      <c r="E97" s="40"/>
      <c r="F97" s="219" t="s">
        <v>144</v>
      </c>
      <c r="G97" s="40"/>
      <c r="H97" s="40"/>
      <c r="I97" s="220"/>
      <c r="J97" s="40"/>
      <c r="K97" s="40"/>
      <c r="L97" s="44"/>
      <c r="M97" s="221"/>
      <c r="N97" s="22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125</v>
      </c>
      <c r="AU97" s="17" t="s">
        <v>81</v>
      </c>
    </row>
    <row r="98" s="13" customFormat="1">
      <c r="A98" s="13"/>
      <c r="B98" s="225"/>
      <c r="C98" s="226"/>
      <c r="D98" s="218" t="s">
        <v>129</v>
      </c>
      <c r="E98" s="227" t="s">
        <v>19</v>
      </c>
      <c r="F98" s="228" t="s">
        <v>148</v>
      </c>
      <c r="G98" s="226"/>
      <c r="H98" s="229">
        <v>0.40000000000000002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129</v>
      </c>
      <c r="AU98" s="235" t="s">
        <v>81</v>
      </c>
      <c r="AV98" s="13" t="s">
        <v>81</v>
      </c>
      <c r="AW98" s="13" t="s">
        <v>33</v>
      </c>
      <c r="AX98" s="13" t="s">
        <v>79</v>
      </c>
      <c r="AY98" s="235" t="s">
        <v>117</v>
      </c>
    </row>
    <row r="99" s="2" customFormat="1" ht="33" customHeight="1">
      <c r="A99" s="38"/>
      <c r="B99" s="39"/>
      <c r="C99" s="205" t="s">
        <v>149</v>
      </c>
      <c r="D99" s="205" t="s">
        <v>119</v>
      </c>
      <c r="E99" s="206" t="s">
        <v>150</v>
      </c>
      <c r="F99" s="207" t="s">
        <v>151</v>
      </c>
      <c r="G99" s="208" t="s">
        <v>138</v>
      </c>
      <c r="H99" s="209">
        <v>4</v>
      </c>
      <c r="I99" s="210"/>
      <c r="J99" s="211">
        <f>ROUND(I99*H99,2)</f>
        <v>0</v>
      </c>
      <c r="K99" s="207" t="s">
        <v>123</v>
      </c>
      <c r="L99" s="44"/>
      <c r="M99" s="212" t="s">
        <v>19</v>
      </c>
      <c r="N99" s="213" t="s">
        <v>42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89</v>
      </c>
      <c r="AT99" s="216" t="s">
        <v>119</v>
      </c>
      <c r="AU99" s="216" t="s">
        <v>81</v>
      </c>
      <c r="AY99" s="17" t="s">
        <v>117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79</v>
      </c>
      <c r="BK99" s="217">
        <f>ROUND(I99*H99,2)</f>
        <v>0</v>
      </c>
      <c r="BL99" s="17" t="s">
        <v>89</v>
      </c>
      <c r="BM99" s="216" t="s">
        <v>152</v>
      </c>
    </row>
    <row r="100" s="2" customFormat="1">
      <c r="A100" s="38"/>
      <c r="B100" s="39"/>
      <c r="C100" s="40"/>
      <c r="D100" s="218" t="s">
        <v>125</v>
      </c>
      <c r="E100" s="40"/>
      <c r="F100" s="219" t="s">
        <v>153</v>
      </c>
      <c r="G100" s="40"/>
      <c r="H100" s="40"/>
      <c r="I100" s="220"/>
      <c r="J100" s="40"/>
      <c r="K100" s="40"/>
      <c r="L100" s="44"/>
      <c r="M100" s="221"/>
      <c r="N100" s="22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125</v>
      </c>
      <c r="AU100" s="17" t="s">
        <v>81</v>
      </c>
    </row>
    <row r="101" s="2" customFormat="1">
      <c r="A101" s="38"/>
      <c r="B101" s="39"/>
      <c r="C101" s="40"/>
      <c r="D101" s="223" t="s">
        <v>127</v>
      </c>
      <c r="E101" s="40"/>
      <c r="F101" s="224" t="s">
        <v>154</v>
      </c>
      <c r="G101" s="40"/>
      <c r="H101" s="40"/>
      <c r="I101" s="220"/>
      <c r="J101" s="40"/>
      <c r="K101" s="40"/>
      <c r="L101" s="44"/>
      <c r="M101" s="221"/>
      <c r="N101" s="22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127</v>
      </c>
      <c r="AU101" s="17" t="s">
        <v>81</v>
      </c>
    </row>
    <row r="102" s="13" customFormat="1">
      <c r="A102" s="13"/>
      <c r="B102" s="225"/>
      <c r="C102" s="226"/>
      <c r="D102" s="218" t="s">
        <v>129</v>
      </c>
      <c r="E102" s="227" t="s">
        <v>19</v>
      </c>
      <c r="F102" s="228" t="s">
        <v>88</v>
      </c>
      <c r="G102" s="226"/>
      <c r="H102" s="229">
        <v>4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129</v>
      </c>
      <c r="AU102" s="235" t="s">
        <v>81</v>
      </c>
      <c r="AV102" s="13" t="s">
        <v>81</v>
      </c>
      <c r="AW102" s="13" t="s">
        <v>33</v>
      </c>
      <c r="AX102" s="13" t="s">
        <v>79</v>
      </c>
      <c r="AY102" s="235" t="s">
        <v>117</v>
      </c>
    </row>
    <row r="103" s="2" customFormat="1" ht="16.5" customHeight="1">
      <c r="A103" s="38"/>
      <c r="B103" s="39"/>
      <c r="C103" s="205" t="s">
        <v>155</v>
      </c>
      <c r="D103" s="205" t="s">
        <v>119</v>
      </c>
      <c r="E103" s="206" t="s">
        <v>156</v>
      </c>
      <c r="F103" s="207" t="s">
        <v>157</v>
      </c>
      <c r="G103" s="208" t="s">
        <v>145</v>
      </c>
      <c r="H103" s="209">
        <v>1</v>
      </c>
      <c r="I103" s="210"/>
      <c r="J103" s="211">
        <f>ROUND(I103*H103,2)</f>
        <v>0</v>
      </c>
      <c r="K103" s="207" t="s">
        <v>123</v>
      </c>
      <c r="L103" s="44"/>
      <c r="M103" s="212" t="s">
        <v>19</v>
      </c>
      <c r="N103" s="213" t="s">
        <v>42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89</v>
      </c>
      <c r="AT103" s="216" t="s">
        <v>119</v>
      </c>
      <c r="AU103" s="216" t="s">
        <v>81</v>
      </c>
      <c r="AY103" s="17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79</v>
      </c>
      <c r="BK103" s="217">
        <f>ROUND(I103*H103,2)</f>
        <v>0</v>
      </c>
      <c r="BL103" s="17" t="s">
        <v>89</v>
      </c>
      <c r="BM103" s="216" t="s">
        <v>158</v>
      </c>
    </row>
    <row r="104" s="2" customFormat="1">
      <c r="A104" s="38"/>
      <c r="B104" s="39"/>
      <c r="C104" s="40"/>
      <c r="D104" s="218" t="s">
        <v>125</v>
      </c>
      <c r="E104" s="40"/>
      <c r="F104" s="219" t="s">
        <v>159</v>
      </c>
      <c r="G104" s="40"/>
      <c r="H104" s="40"/>
      <c r="I104" s="220"/>
      <c r="J104" s="40"/>
      <c r="K104" s="40"/>
      <c r="L104" s="44"/>
      <c r="M104" s="221"/>
      <c r="N104" s="22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125</v>
      </c>
      <c r="AU104" s="17" t="s">
        <v>81</v>
      </c>
    </row>
    <row r="105" s="2" customFormat="1">
      <c r="A105" s="38"/>
      <c r="B105" s="39"/>
      <c r="C105" s="40"/>
      <c r="D105" s="223" t="s">
        <v>127</v>
      </c>
      <c r="E105" s="40"/>
      <c r="F105" s="224" t="s">
        <v>160</v>
      </c>
      <c r="G105" s="40"/>
      <c r="H105" s="40"/>
      <c r="I105" s="220"/>
      <c r="J105" s="40"/>
      <c r="K105" s="40"/>
      <c r="L105" s="44"/>
      <c r="M105" s="221"/>
      <c r="N105" s="22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127</v>
      </c>
      <c r="AU105" s="17" t="s">
        <v>81</v>
      </c>
    </row>
    <row r="106" s="13" customFormat="1">
      <c r="A106" s="13"/>
      <c r="B106" s="225"/>
      <c r="C106" s="226"/>
      <c r="D106" s="218" t="s">
        <v>129</v>
      </c>
      <c r="E106" s="227" t="s">
        <v>90</v>
      </c>
      <c r="F106" s="228" t="s">
        <v>161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129</v>
      </c>
      <c r="AU106" s="235" t="s">
        <v>81</v>
      </c>
      <c r="AV106" s="13" t="s">
        <v>81</v>
      </c>
      <c r="AW106" s="13" t="s">
        <v>33</v>
      </c>
      <c r="AX106" s="13" t="s">
        <v>79</v>
      </c>
      <c r="AY106" s="235" t="s">
        <v>117</v>
      </c>
    </row>
    <row r="107" s="2" customFormat="1" ht="21.75" customHeight="1">
      <c r="A107" s="38"/>
      <c r="B107" s="39"/>
      <c r="C107" s="205" t="s">
        <v>162</v>
      </c>
      <c r="D107" s="205" t="s">
        <v>119</v>
      </c>
      <c r="E107" s="206" t="s">
        <v>163</v>
      </c>
      <c r="F107" s="207" t="s">
        <v>164</v>
      </c>
      <c r="G107" s="208" t="s">
        <v>145</v>
      </c>
      <c r="H107" s="209">
        <v>1</v>
      </c>
      <c r="I107" s="210"/>
      <c r="J107" s="211">
        <f>ROUND(I107*H107,2)</f>
        <v>0</v>
      </c>
      <c r="K107" s="207" t="s">
        <v>123</v>
      </c>
      <c r="L107" s="44"/>
      <c r="M107" s="212" t="s">
        <v>19</v>
      </c>
      <c r="N107" s="213" t="s">
        <v>42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89</v>
      </c>
      <c r="AT107" s="216" t="s">
        <v>119</v>
      </c>
      <c r="AU107" s="216" t="s">
        <v>81</v>
      </c>
      <c r="AY107" s="17" t="s">
        <v>117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79</v>
      </c>
      <c r="BK107" s="217">
        <f>ROUND(I107*H107,2)</f>
        <v>0</v>
      </c>
      <c r="BL107" s="17" t="s">
        <v>89</v>
      </c>
      <c r="BM107" s="216" t="s">
        <v>165</v>
      </c>
    </row>
    <row r="108" s="2" customFormat="1">
      <c r="A108" s="38"/>
      <c r="B108" s="39"/>
      <c r="C108" s="40"/>
      <c r="D108" s="218" t="s">
        <v>125</v>
      </c>
      <c r="E108" s="40"/>
      <c r="F108" s="219" t="s">
        <v>166</v>
      </c>
      <c r="G108" s="40"/>
      <c r="H108" s="40"/>
      <c r="I108" s="220"/>
      <c r="J108" s="40"/>
      <c r="K108" s="40"/>
      <c r="L108" s="44"/>
      <c r="M108" s="221"/>
      <c r="N108" s="222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125</v>
      </c>
      <c r="AU108" s="17" t="s">
        <v>81</v>
      </c>
    </row>
    <row r="109" s="2" customFormat="1">
      <c r="A109" s="38"/>
      <c r="B109" s="39"/>
      <c r="C109" s="40"/>
      <c r="D109" s="223" t="s">
        <v>127</v>
      </c>
      <c r="E109" s="40"/>
      <c r="F109" s="224" t="s">
        <v>167</v>
      </c>
      <c r="G109" s="40"/>
      <c r="H109" s="40"/>
      <c r="I109" s="220"/>
      <c r="J109" s="40"/>
      <c r="K109" s="40"/>
      <c r="L109" s="44"/>
      <c r="M109" s="221"/>
      <c r="N109" s="22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127</v>
      </c>
      <c r="AU109" s="17" t="s">
        <v>81</v>
      </c>
    </row>
    <row r="110" s="13" customFormat="1">
      <c r="A110" s="13"/>
      <c r="B110" s="225"/>
      <c r="C110" s="226"/>
      <c r="D110" s="218" t="s">
        <v>129</v>
      </c>
      <c r="E110" s="227" t="s">
        <v>19</v>
      </c>
      <c r="F110" s="228" t="s">
        <v>90</v>
      </c>
      <c r="G110" s="226"/>
      <c r="H110" s="229">
        <v>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129</v>
      </c>
      <c r="AU110" s="235" t="s">
        <v>81</v>
      </c>
      <c r="AV110" s="13" t="s">
        <v>81</v>
      </c>
      <c r="AW110" s="13" t="s">
        <v>33</v>
      </c>
      <c r="AX110" s="13" t="s">
        <v>79</v>
      </c>
      <c r="AY110" s="235" t="s">
        <v>117</v>
      </c>
    </row>
    <row r="111" s="2" customFormat="1" ht="24.15" customHeight="1">
      <c r="A111" s="38"/>
      <c r="B111" s="39"/>
      <c r="C111" s="205" t="s">
        <v>146</v>
      </c>
      <c r="D111" s="205" t="s">
        <v>119</v>
      </c>
      <c r="E111" s="206" t="s">
        <v>168</v>
      </c>
      <c r="F111" s="207" t="s">
        <v>169</v>
      </c>
      <c r="G111" s="208" t="s">
        <v>145</v>
      </c>
      <c r="H111" s="209">
        <v>2</v>
      </c>
      <c r="I111" s="210"/>
      <c r="J111" s="211">
        <f>ROUND(I111*H111,2)</f>
        <v>0</v>
      </c>
      <c r="K111" s="207" t="s">
        <v>123</v>
      </c>
      <c r="L111" s="44"/>
      <c r="M111" s="212" t="s">
        <v>19</v>
      </c>
      <c r="N111" s="213" t="s">
        <v>42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89</v>
      </c>
      <c r="AT111" s="216" t="s">
        <v>119</v>
      </c>
      <c r="AU111" s="216" t="s">
        <v>81</v>
      </c>
      <c r="AY111" s="17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79</v>
      </c>
      <c r="BK111" s="217">
        <f>ROUND(I111*H111,2)</f>
        <v>0</v>
      </c>
      <c r="BL111" s="17" t="s">
        <v>89</v>
      </c>
      <c r="BM111" s="216" t="s">
        <v>170</v>
      </c>
    </row>
    <row r="112" s="2" customFormat="1">
      <c r="A112" s="38"/>
      <c r="B112" s="39"/>
      <c r="C112" s="40"/>
      <c r="D112" s="218" t="s">
        <v>125</v>
      </c>
      <c r="E112" s="40"/>
      <c r="F112" s="219" t="s">
        <v>171</v>
      </c>
      <c r="G112" s="40"/>
      <c r="H112" s="40"/>
      <c r="I112" s="220"/>
      <c r="J112" s="40"/>
      <c r="K112" s="40"/>
      <c r="L112" s="44"/>
      <c r="M112" s="221"/>
      <c r="N112" s="22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125</v>
      </c>
      <c r="AU112" s="17" t="s">
        <v>81</v>
      </c>
    </row>
    <row r="113" s="2" customFormat="1">
      <c r="A113" s="38"/>
      <c r="B113" s="39"/>
      <c r="C113" s="40"/>
      <c r="D113" s="223" t="s">
        <v>127</v>
      </c>
      <c r="E113" s="40"/>
      <c r="F113" s="224" t="s">
        <v>172</v>
      </c>
      <c r="G113" s="40"/>
      <c r="H113" s="40"/>
      <c r="I113" s="220"/>
      <c r="J113" s="40"/>
      <c r="K113" s="40"/>
      <c r="L113" s="44"/>
      <c r="M113" s="221"/>
      <c r="N113" s="22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127</v>
      </c>
      <c r="AU113" s="17" t="s">
        <v>81</v>
      </c>
    </row>
    <row r="114" s="13" customFormat="1">
      <c r="A114" s="13"/>
      <c r="B114" s="225"/>
      <c r="C114" s="226"/>
      <c r="D114" s="218" t="s">
        <v>129</v>
      </c>
      <c r="E114" s="227" t="s">
        <v>19</v>
      </c>
      <c r="F114" s="228" t="s">
        <v>173</v>
      </c>
      <c r="G114" s="226"/>
      <c r="H114" s="229">
        <v>2</v>
      </c>
      <c r="I114" s="230"/>
      <c r="J114" s="226"/>
      <c r="K114" s="226"/>
      <c r="L114" s="231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129</v>
      </c>
      <c r="AU114" s="235" t="s">
        <v>81</v>
      </c>
      <c r="AV114" s="13" t="s">
        <v>81</v>
      </c>
      <c r="AW114" s="13" t="s">
        <v>33</v>
      </c>
      <c r="AX114" s="13" t="s">
        <v>79</v>
      </c>
      <c r="AY114" s="235" t="s">
        <v>117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u3nyifTTzZhqnxKGXGEYxevVpAQX3iNPP75+X+6JSmrari0Yup9wsKiYTFIObm6shcqbpkQj5NUzeF6OWSd9aA==" hashValue="tiEIf2CPhKEQjpHHcMk7T7qOoKD/8wLiiEQwHGWOoqxUwnceOduGQ46WU8V+gZHUOehYdGSeB+OO76gQTDsqNg==" algorithmName="SHA-512" password="CC35"/>
  <autoFilter ref="C80:K11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5_01/184806111"/>
    <hyperlink ref="F90" r:id="rId2" display="https://podminky.urs.cz/item/CS_URS_2025_01/184813151"/>
    <hyperlink ref="F94" r:id="rId3" display="https://podminky.urs.cz/item/CS_URS_2025_01/184911432"/>
    <hyperlink ref="F101" r:id="rId4" display="https://podminky.urs.cz/item/CS_URS_2025_01/185804213"/>
    <hyperlink ref="F105" r:id="rId5" display="https://podminky.urs.cz/item/CS_URS_2025_01/185804311"/>
    <hyperlink ref="F109" r:id="rId6" display="https://podminky.urs.cz/item/CS_URS_2025_01/185851121"/>
    <hyperlink ref="F113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28" t="s">
        <v>88</v>
      </c>
      <c r="BA2" s="128" t="s">
        <v>19</v>
      </c>
      <c r="BB2" s="128" t="s">
        <v>19</v>
      </c>
      <c r="BC2" s="128" t="s">
        <v>89</v>
      </c>
      <c r="BD2" s="12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  <c r="AZ3" s="128" t="s">
        <v>90</v>
      </c>
      <c r="BA3" s="128" t="s">
        <v>19</v>
      </c>
      <c r="BB3" s="128" t="s">
        <v>19</v>
      </c>
      <c r="BC3" s="128" t="s">
        <v>79</v>
      </c>
      <c r="BD3" s="128" t="s">
        <v>81</v>
      </c>
    </row>
    <row r="4" s="1" customFormat="1" ht="24.96" customHeight="1">
      <c r="B4" s="20"/>
      <c r="D4" s="131" t="s">
        <v>91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Polní cesta VPC2a v k.ú. Loučná v Krušných horách</v>
      </c>
      <c r="F7" s="133"/>
      <c r="G7" s="133"/>
      <c r="H7" s="133"/>
      <c r="L7" s="20"/>
    </row>
    <row r="8" s="2" customFormat="1" ht="12" customHeight="1">
      <c r="A8" s="38"/>
      <c r="B8" s="44"/>
      <c r="C8" s="38"/>
      <c r="D8" s="133" t="s">
        <v>92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6" t="s">
        <v>174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12. 6. 2025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94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95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95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32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35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145">
        <f>ROUND(J81,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6" t="s">
        <v>39</v>
      </c>
      <c r="G32" s="38"/>
      <c r="H32" s="38"/>
      <c r="I32" s="146" t="s">
        <v>38</v>
      </c>
      <c r="J32" s="146" t="s">
        <v>40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7" t="s">
        <v>41</v>
      </c>
      <c r="E33" s="133" t="s">
        <v>42</v>
      </c>
      <c r="F33" s="148">
        <f>ROUND((SUM(BE81:BE114)),  2)</f>
        <v>0</v>
      </c>
      <c r="G33" s="38"/>
      <c r="H33" s="38"/>
      <c r="I33" s="149">
        <v>0.20999999999999999</v>
      </c>
      <c r="J33" s="148">
        <f>ROUND(((SUM(BE81:BE114))*I33),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3" t="s">
        <v>43</v>
      </c>
      <c r="F34" s="148">
        <f>ROUND((SUM(BF81:BF114)),  2)</f>
        <v>0</v>
      </c>
      <c r="G34" s="38"/>
      <c r="H34" s="38"/>
      <c r="I34" s="149">
        <v>0.12</v>
      </c>
      <c r="J34" s="148">
        <f>ROUND(((SUM(BF81:BF114))*I34),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44</v>
      </c>
      <c r="F35" s="148">
        <f>ROUND((SUM(BG81:BG114)),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45</v>
      </c>
      <c r="F36" s="148">
        <f>ROUND((SUM(BH81:BH114)),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46</v>
      </c>
      <c r="F37" s="148">
        <f>ROUND((SUM(BI81:BI114)),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1" t="str">
        <f>E7</f>
        <v>Polní cesta VPC2a v k.ú. Loučná v Krušných horách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944/24-3-2 - SO 101 Doprovodná výsadba - následná péče - 2. rok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Loučná v Krušných horách</v>
      </c>
      <c r="G52" s="40"/>
      <c r="H52" s="40"/>
      <c r="I52" s="32" t="s">
        <v>23</v>
      </c>
      <c r="J52" s="72" t="str">
        <f>IF(J12="","",J12)</f>
        <v>12. 6. 2025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Karlovy Vary</v>
      </c>
      <c r="G54" s="40"/>
      <c r="H54" s="40"/>
      <c r="I54" s="32" t="s">
        <v>31</v>
      </c>
      <c r="J54" s="36" t="str">
        <f>E21</f>
        <v>NDCON s.r.o.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NDCON s.r.o.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5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102</v>
      </c>
      <c r="D68" s="40"/>
      <c r="E68" s="40"/>
      <c r="F68" s="40"/>
      <c r="G68" s="40"/>
      <c r="H68" s="40"/>
      <c r="I68" s="40"/>
      <c r="J68" s="40"/>
      <c r="K68" s="40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1" t="str">
        <f>E7</f>
        <v>Polní cesta VPC2a v k.ú. Loučná v Krušných horách</v>
      </c>
      <c r="F71" s="32"/>
      <c r="G71" s="32"/>
      <c r="H71" s="32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30" customHeight="1">
      <c r="A73" s="38"/>
      <c r="B73" s="39"/>
      <c r="C73" s="40"/>
      <c r="D73" s="40"/>
      <c r="E73" s="69" t="str">
        <f>E9</f>
        <v>944/24-3-2 - SO 101 Doprovodná výsadba - následná péče - 2. rok</v>
      </c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Loučná v Krušných horách</v>
      </c>
      <c r="G75" s="40"/>
      <c r="H75" s="40"/>
      <c r="I75" s="32" t="s">
        <v>23</v>
      </c>
      <c r="J75" s="72" t="str">
        <f>IF(J12="","",J12)</f>
        <v>12. 6. 2025</v>
      </c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SPÚ Karlovy Vary</v>
      </c>
      <c r="G77" s="40"/>
      <c r="H77" s="40"/>
      <c r="I77" s="32" t="s">
        <v>31</v>
      </c>
      <c r="J77" s="36" t="str">
        <f>E21</f>
        <v>NDCON s.r.o.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NDCON s.r.o.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8"/>
      <c r="B80" s="179"/>
      <c r="C80" s="180" t="s">
        <v>103</v>
      </c>
      <c r="D80" s="181" t="s">
        <v>56</v>
      </c>
      <c r="E80" s="181" t="s">
        <v>52</v>
      </c>
      <c r="F80" s="181" t="s">
        <v>53</v>
      </c>
      <c r="G80" s="181" t="s">
        <v>104</v>
      </c>
      <c r="H80" s="181" t="s">
        <v>105</v>
      </c>
      <c r="I80" s="181" t="s">
        <v>106</v>
      </c>
      <c r="J80" s="181" t="s">
        <v>98</v>
      </c>
      <c r="K80" s="182" t="s">
        <v>107</v>
      </c>
      <c r="L80" s="183"/>
      <c r="M80" s="92" t="s">
        <v>19</v>
      </c>
      <c r="N80" s="93" t="s">
        <v>41</v>
      </c>
      <c r="O80" s="93" t="s">
        <v>108</v>
      </c>
      <c r="P80" s="93" t="s">
        <v>109</v>
      </c>
      <c r="Q80" s="93" t="s">
        <v>110</v>
      </c>
      <c r="R80" s="93" t="s">
        <v>111</v>
      </c>
      <c r="S80" s="93" t="s">
        <v>112</v>
      </c>
      <c r="T80" s="94" t="s">
        <v>113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8"/>
      <c r="B81" s="39"/>
      <c r="C81" s="99" t="s">
        <v>114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0.080000000000000016</v>
      </c>
      <c r="S81" s="96"/>
      <c r="T81" s="187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115</v>
      </c>
      <c r="F82" s="192" t="s">
        <v>116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0.080000000000000016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79</v>
      </c>
      <c r="AT82" s="201" t="s">
        <v>70</v>
      </c>
      <c r="AU82" s="201" t="s">
        <v>71</v>
      </c>
      <c r="AY82" s="200" t="s">
        <v>117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79</v>
      </c>
      <c r="F83" s="203" t="s">
        <v>118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SUM(P84:P114)</f>
        <v>0</v>
      </c>
      <c r="Q83" s="197"/>
      <c r="R83" s="198">
        <f>SUM(R84:R114)</f>
        <v>0.080000000000000016</v>
      </c>
      <c r="S83" s="197"/>
      <c r="T83" s="199">
        <f>SUM(T84:T114)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79</v>
      </c>
      <c r="AY83" s="200" t="s">
        <v>117</v>
      </c>
      <c r="BK83" s="202">
        <f>SUM(BK84:BK114)</f>
        <v>0</v>
      </c>
    </row>
    <row r="84" s="2" customFormat="1" ht="21.75" customHeight="1">
      <c r="A84" s="38"/>
      <c r="B84" s="39"/>
      <c r="C84" s="205" t="s">
        <v>79</v>
      </c>
      <c r="D84" s="205" t="s">
        <v>119</v>
      </c>
      <c r="E84" s="206" t="s">
        <v>120</v>
      </c>
      <c r="F84" s="207" t="s">
        <v>121</v>
      </c>
      <c r="G84" s="208" t="s">
        <v>122</v>
      </c>
      <c r="H84" s="209">
        <v>4</v>
      </c>
      <c r="I84" s="210"/>
      <c r="J84" s="211">
        <f>ROUND(I84*H84,2)</f>
        <v>0</v>
      </c>
      <c r="K84" s="207" t="s">
        <v>123</v>
      </c>
      <c r="L84" s="44"/>
      <c r="M84" s="212" t="s">
        <v>19</v>
      </c>
      <c r="N84" s="213" t="s">
        <v>42</v>
      </c>
      <c r="O84" s="84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89</v>
      </c>
      <c r="AT84" s="216" t="s">
        <v>119</v>
      </c>
      <c r="AU84" s="216" t="s">
        <v>81</v>
      </c>
      <c r="AY84" s="17" t="s">
        <v>117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79</v>
      </c>
      <c r="BK84" s="217">
        <f>ROUND(I84*H84,2)</f>
        <v>0</v>
      </c>
      <c r="BL84" s="17" t="s">
        <v>89</v>
      </c>
      <c r="BM84" s="216" t="s">
        <v>124</v>
      </c>
    </row>
    <row r="85" s="2" customFormat="1">
      <c r="A85" s="38"/>
      <c r="B85" s="39"/>
      <c r="C85" s="40"/>
      <c r="D85" s="218" t="s">
        <v>125</v>
      </c>
      <c r="E85" s="40"/>
      <c r="F85" s="219" t="s">
        <v>126</v>
      </c>
      <c r="G85" s="40"/>
      <c r="H85" s="40"/>
      <c r="I85" s="220"/>
      <c r="J85" s="40"/>
      <c r="K85" s="40"/>
      <c r="L85" s="44"/>
      <c r="M85" s="221"/>
      <c r="N85" s="22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125</v>
      </c>
      <c r="AU85" s="17" t="s">
        <v>81</v>
      </c>
    </row>
    <row r="86" s="2" customFormat="1">
      <c r="A86" s="38"/>
      <c r="B86" s="39"/>
      <c r="C86" s="40"/>
      <c r="D86" s="223" t="s">
        <v>127</v>
      </c>
      <c r="E86" s="40"/>
      <c r="F86" s="224" t="s">
        <v>128</v>
      </c>
      <c r="G86" s="40"/>
      <c r="H86" s="40"/>
      <c r="I86" s="220"/>
      <c r="J86" s="40"/>
      <c r="K86" s="40"/>
      <c r="L86" s="44"/>
      <c r="M86" s="221"/>
      <c r="N86" s="222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127</v>
      </c>
      <c r="AU86" s="17" t="s">
        <v>81</v>
      </c>
    </row>
    <row r="87" s="13" customFormat="1">
      <c r="A87" s="13"/>
      <c r="B87" s="225"/>
      <c r="C87" s="226"/>
      <c r="D87" s="218" t="s">
        <v>129</v>
      </c>
      <c r="E87" s="227" t="s">
        <v>19</v>
      </c>
      <c r="F87" s="228" t="s">
        <v>88</v>
      </c>
      <c r="G87" s="226"/>
      <c r="H87" s="229">
        <v>4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129</v>
      </c>
      <c r="AU87" s="235" t="s">
        <v>81</v>
      </c>
      <c r="AV87" s="13" t="s">
        <v>81</v>
      </c>
      <c r="AW87" s="13" t="s">
        <v>33</v>
      </c>
      <c r="AX87" s="13" t="s">
        <v>79</v>
      </c>
      <c r="AY87" s="235" t="s">
        <v>117</v>
      </c>
    </row>
    <row r="88" s="2" customFormat="1" ht="24.15" customHeight="1">
      <c r="A88" s="38"/>
      <c r="B88" s="39"/>
      <c r="C88" s="205" t="s">
        <v>81</v>
      </c>
      <c r="D88" s="205" t="s">
        <v>119</v>
      </c>
      <c r="E88" s="206" t="s">
        <v>130</v>
      </c>
      <c r="F88" s="207" t="s">
        <v>131</v>
      </c>
      <c r="G88" s="208" t="s">
        <v>122</v>
      </c>
      <c r="H88" s="209">
        <v>4</v>
      </c>
      <c r="I88" s="210"/>
      <c r="J88" s="211">
        <f>ROUND(I88*H88,2)</f>
        <v>0</v>
      </c>
      <c r="K88" s="207" t="s">
        <v>123</v>
      </c>
      <c r="L88" s="44"/>
      <c r="M88" s="212" t="s">
        <v>19</v>
      </c>
      <c r="N88" s="213" t="s">
        <v>42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89</v>
      </c>
      <c r="AT88" s="216" t="s">
        <v>119</v>
      </c>
      <c r="AU88" s="216" t="s">
        <v>81</v>
      </c>
      <c r="AY88" s="17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79</v>
      </c>
      <c r="BK88" s="217">
        <f>ROUND(I88*H88,2)</f>
        <v>0</v>
      </c>
      <c r="BL88" s="17" t="s">
        <v>89</v>
      </c>
      <c r="BM88" s="216" t="s">
        <v>132</v>
      </c>
    </row>
    <row r="89" s="2" customFormat="1">
      <c r="A89" s="38"/>
      <c r="B89" s="39"/>
      <c r="C89" s="40"/>
      <c r="D89" s="218" t="s">
        <v>125</v>
      </c>
      <c r="E89" s="40"/>
      <c r="F89" s="219" t="s">
        <v>133</v>
      </c>
      <c r="G89" s="40"/>
      <c r="H89" s="40"/>
      <c r="I89" s="220"/>
      <c r="J89" s="40"/>
      <c r="K89" s="40"/>
      <c r="L89" s="44"/>
      <c r="M89" s="221"/>
      <c r="N89" s="22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125</v>
      </c>
      <c r="AU89" s="17" t="s">
        <v>81</v>
      </c>
    </row>
    <row r="90" s="2" customFormat="1">
      <c r="A90" s="38"/>
      <c r="B90" s="39"/>
      <c r="C90" s="40"/>
      <c r="D90" s="223" t="s">
        <v>127</v>
      </c>
      <c r="E90" s="40"/>
      <c r="F90" s="224" t="s">
        <v>134</v>
      </c>
      <c r="G90" s="40"/>
      <c r="H90" s="40"/>
      <c r="I90" s="220"/>
      <c r="J90" s="40"/>
      <c r="K90" s="40"/>
      <c r="L90" s="44"/>
      <c r="M90" s="221"/>
      <c r="N90" s="22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127</v>
      </c>
      <c r="AU90" s="17" t="s">
        <v>81</v>
      </c>
    </row>
    <row r="91" s="13" customFormat="1">
      <c r="A91" s="13"/>
      <c r="B91" s="225"/>
      <c r="C91" s="226"/>
      <c r="D91" s="218" t="s">
        <v>129</v>
      </c>
      <c r="E91" s="227" t="s">
        <v>19</v>
      </c>
      <c r="F91" s="228" t="s">
        <v>88</v>
      </c>
      <c r="G91" s="226"/>
      <c r="H91" s="229">
        <v>4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129</v>
      </c>
      <c r="AU91" s="235" t="s">
        <v>81</v>
      </c>
      <c r="AV91" s="13" t="s">
        <v>81</v>
      </c>
      <c r="AW91" s="13" t="s">
        <v>33</v>
      </c>
      <c r="AX91" s="13" t="s">
        <v>79</v>
      </c>
      <c r="AY91" s="235" t="s">
        <v>117</v>
      </c>
    </row>
    <row r="92" s="2" customFormat="1" ht="24.15" customHeight="1">
      <c r="A92" s="38"/>
      <c r="B92" s="39"/>
      <c r="C92" s="205" t="s">
        <v>135</v>
      </c>
      <c r="D92" s="205" t="s">
        <v>119</v>
      </c>
      <c r="E92" s="206" t="s">
        <v>136</v>
      </c>
      <c r="F92" s="207" t="s">
        <v>137</v>
      </c>
      <c r="G92" s="208" t="s">
        <v>138</v>
      </c>
      <c r="H92" s="209">
        <v>4</v>
      </c>
      <c r="I92" s="210"/>
      <c r="J92" s="211">
        <f>ROUND(I92*H92,2)</f>
        <v>0</v>
      </c>
      <c r="K92" s="207" t="s">
        <v>123</v>
      </c>
      <c r="L92" s="44"/>
      <c r="M92" s="212" t="s">
        <v>19</v>
      </c>
      <c r="N92" s="213" t="s">
        <v>42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89</v>
      </c>
      <c r="AT92" s="216" t="s">
        <v>119</v>
      </c>
      <c r="AU92" s="216" t="s">
        <v>81</v>
      </c>
      <c r="AY92" s="17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79</v>
      </c>
      <c r="BK92" s="217">
        <f>ROUND(I92*H92,2)</f>
        <v>0</v>
      </c>
      <c r="BL92" s="17" t="s">
        <v>89</v>
      </c>
      <c r="BM92" s="216" t="s">
        <v>139</v>
      </c>
    </row>
    <row r="93" s="2" customFormat="1">
      <c r="A93" s="38"/>
      <c r="B93" s="39"/>
      <c r="C93" s="40"/>
      <c r="D93" s="218" t="s">
        <v>125</v>
      </c>
      <c r="E93" s="40"/>
      <c r="F93" s="219" t="s">
        <v>140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125</v>
      </c>
      <c r="AU93" s="17" t="s">
        <v>81</v>
      </c>
    </row>
    <row r="94" s="2" customFormat="1">
      <c r="A94" s="38"/>
      <c r="B94" s="39"/>
      <c r="C94" s="40"/>
      <c r="D94" s="223" t="s">
        <v>127</v>
      </c>
      <c r="E94" s="40"/>
      <c r="F94" s="224" t="s">
        <v>141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81</v>
      </c>
    </row>
    <row r="95" s="13" customFormat="1">
      <c r="A95" s="13"/>
      <c r="B95" s="225"/>
      <c r="C95" s="226"/>
      <c r="D95" s="218" t="s">
        <v>129</v>
      </c>
      <c r="E95" s="227" t="s">
        <v>19</v>
      </c>
      <c r="F95" s="228" t="s">
        <v>88</v>
      </c>
      <c r="G95" s="226"/>
      <c r="H95" s="229">
        <v>4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129</v>
      </c>
      <c r="AU95" s="235" t="s">
        <v>81</v>
      </c>
      <c r="AV95" s="13" t="s">
        <v>81</v>
      </c>
      <c r="AW95" s="13" t="s">
        <v>33</v>
      </c>
      <c r="AX95" s="13" t="s">
        <v>79</v>
      </c>
      <c r="AY95" s="235" t="s">
        <v>117</v>
      </c>
    </row>
    <row r="96" s="2" customFormat="1" ht="16.5" customHeight="1">
      <c r="A96" s="38"/>
      <c r="B96" s="39"/>
      <c r="C96" s="236" t="s">
        <v>89</v>
      </c>
      <c r="D96" s="236" t="s">
        <v>142</v>
      </c>
      <c r="E96" s="237" t="s">
        <v>143</v>
      </c>
      <c r="F96" s="238" t="s">
        <v>144</v>
      </c>
      <c r="G96" s="239" t="s">
        <v>145</v>
      </c>
      <c r="H96" s="240">
        <v>0.40000000000000002</v>
      </c>
      <c r="I96" s="241"/>
      <c r="J96" s="242">
        <f>ROUND(I96*H96,2)</f>
        <v>0</v>
      </c>
      <c r="K96" s="238" t="s">
        <v>123</v>
      </c>
      <c r="L96" s="243"/>
      <c r="M96" s="244" t="s">
        <v>19</v>
      </c>
      <c r="N96" s="245" t="s">
        <v>42</v>
      </c>
      <c r="O96" s="84"/>
      <c r="P96" s="214">
        <f>O96*H96</f>
        <v>0</v>
      </c>
      <c r="Q96" s="214">
        <v>0.20000000000000001</v>
      </c>
      <c r="R96" s="214">
        <f>Q96*H96</f>
        <v>0.080000000000000016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146</v>
      </c>
      <c r="AT96" s="216" t="s">
        <v>142</v>
      </c>
      <c r="AU96" s="216" t="s">
        <v>81</v>
      </c>
      <c r="AY96" s="17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79</v>
      </c>
      <c r="BK96" s="217">
        <f>ROUND(I96*H96,2)</f>
        <v>0</v>
      </c>
      <c r="BL96" s="17" t="s">
        <v>89</v>
      </c>
      <c r="BM96" s="216" t="s">
        <v>147</v>
      </c>
    </row>
    <row r="97" s="2" customFormat="1">
      <c r="A97" s="38"/>
      <c r="B97" s="39"/>
      <c r="C97" s="40"/>
      <c r="D97" s="218" t="s">
        <v>125</v>
      </c>
      <c r="E97" s="40"/>
      <c r="F97" s="219" t="s">
        <v>144</v>
      </c>
      <c r="G97" s="40"/>
      <c r="H97" s="40"/>
      <c r="I97" s="220"/>
      <c r="J97" s="40"/>
      <c r="K97" s="40"/>
      <c r="L97" s="44"/>
      <c r="M97" s="221"/>
      <c r="N97" s="22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125</v>
      </c>
      <c r="AU97" s="17" t="s">
        <v>81</v>
      </c>
    </row>
    <row r="98" s="13" customFormat="1">
      <c r="A98" s="13"/>
      <c r="B98" s="225"/>
      <c r="C98" s="226"/>
      <c r="D98" s="218" t="s">
        <v>129</v>
      </c>
      <c r="E98" s="227" t="s">
        <v>19</v>
      </c>
      <c r="F98" s="228" t="s">
        <v>148</v>
      </c>
      <c r="G98" s="226"/>
      <c r="H98" s="229">
        <v>0.40000000000000002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129</v>
      </c>
      <c r="AU98" s="235" t="s">
        <v>81</v>
      </c>
      <c r="AV98" s="13" t="s">
        <v>81</v>
      </c>
      <c r="AW98" s="13" t="s">
        <v>33</v>
      </c>
      <c r="AX98" s="13" t="s">
        <v>79</v>
      </c>
      <c r="AY98" s="235" t="s">
        <v>117</v>
      </c>
    </row>
    <row r="99" s="2" customFormat="1" ht="33" customHeight="1">
      <c r="A99" s="38"/>
      <c r="B99" s="39"/>
      <c r="C99" s="205" t="s">
        <v>149</v>
      </c>
      <c r="D99" s="205" t="s">
        <v>119</v>
      </c>
      <c r="E99" s="206" t="s">
        <v>150</v>
      </c>
      <c r="F99" s="207" t="s">
        <v>151</v>
      </c>
      <c r="G99" s="208" t="s">
        <v>138</v>
      </c>
      <c r="H99" s="209">
        <v>4</v>
      </c>
      <c r="I99" s="210"/>
      <c r="J99" s="211">
        <f>ROUND(I99*H99,2)</f>
        <v>0</v>
      </c>
      <c r="K99" s="207" t="s">
        <v>123</v>
      </c>
      <c r="L99" s="44"/>
      <c r="M99" s="212" t="s">
        <v>19</v>
      </c>
      <c r="N99" s="213" t="s">
        <v>42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89</v>
      </c>
      <c r="AT99" s="216" t="s">
        <v>119</v>
      </c>
      <c r="AU99" s="216" t="s">
        <v>81</v>
      </c>
      <c r="AY99" s="17" t="s">
        <v>117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79</v>
      </c>
      <c r="BK99" s="217">
        <f>ROUND(I99*H99,2)</f>
        <v>0</v>
      </c>
      <c r="BL99" s="17" t="s">
        <v>89</v>
      </c>
      <c r="BM99" s="216" t="s">
        <v>175</v>
      </c>
    </row>
    <row r="100" s="2" customFormat="1">
      <c r="A100" s="38"/>
      <c r="B100" s="39"/>
      <c r="C100" s="40"/>
      <c r="D100" s="218" t="s">
        <v>125</v>
      </c>
      <c r="E100" s="40"/>
      <c r="F100" s="219" t="s">
        <v>153</v>
      </c>
      <c r="G100" s="40"/>
      <c r="H100" s="40"/>
      <c r="I100" s="220"/>
      <c r="J100" s="40"/>
      <c r="K100" s="40"/>
      <c r="L100" s="44"/>
      <c r="M100" s="221"/>
      <c r="N100" s="22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125</v>
      </c>
      <c r="AU100" s="17" t="s">
        <v>81</v>
      </c>
    </row>
    <row r="101" s="2" customFormat="1">
      <c r="A101" s="38"/>
      <c r="B101" s="39"/>
      <c r="C101" s="40"/>
      <c r="D101" s="223" t="s">
        <v>127</v>
      </c>
      <c r="E101" s="40"/>
      <c r="F101" s="224" t="s">
        <v>154</v>
      </c>
      <c r="G101" s="40"/>
      <c r="H101" s="40"/>
      <c r="I101" s="220"/>
      <c r="J101" s="40"/>
      <c r="K101" s="40"/>
      <c r="L101" s="44"/>
      <c r="M101" s="221"/>
      <c r="N101" s="22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127</v>
      </c>
      <c r="AU101" s="17" t="s">
        <v>81</v>
      </c>
    </row>
    <row r="102" s="13" customFormat="1">
      <c r="A102" s="13"/>
      <c r="B102" s="225"/>
      <c r="C102" s="226"/>
      <c r="D102" s="218" t="s">
        <v>129</v>
      </c>
      <c r="E102" s="227" t="s">
        <v>19</v>
      </c>
      <c r="F102" s="228" t="s">
        <v>88</v>
      </c>
      <c r="G102" s="226"/>
      <c r="H102" s="229">
        <v>4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129</v>
      </c>
      <c r="AU102" s="235" t="s">
        <v>81</v>
      </c>
      <c r="AV102" s="13" t="s">
        <v>81</v>
      </c>
      <c r="AW102" s="13" t="s">
        <v>33</v>
      </c>
      <c r="AX102" s="13" t="s">
        <v>79</v>
      </c>
      <c r="AY102" s="235" t="s">
        <v>117</v>
      </c>
    </row>
    <row r="103" s="2" customFormat="1" ht="16.5" customHeight="1">
      <c r="A103" s="38"/>
      <c r="B103" s="39"/>
      <c r="C103" s="205" t="s">
        <v>155</v>
      </c>
      <c r="D103" s="205" t="s">
        <v>119</v>
      </c>
      <c r="E103" s="206" t="s">
        <v>156</v>
      </c>
      <c r="F103" s="207" t="s">
        <v>157</v>
      </c>
      <c r="G103" s="208" t="s">
        <v>145</v>
      </c>
      <c r="H103" s="209">
        <v>1</v>
      </c>
      <c r="I103" s="210"/>
      <c r="J103" s="211">
        <f>ROUND(I103*H103,2)</f>
        <v>0</v>
      </c>
      <c r="K103" s="207" t="s">
        <v>123</v>
      </c>
      <c r="L103" s="44"/>
      <c r="M103" s="212" t="s">
        <v>19</v>
      </c>
      <c r="N103" s="213" t="s">
        <v>42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89</v>
      </c>
      <c r="AT103" s="216" t="s">
        <v>119</v>
      </c>
      <c r="AU103" s="216" t="s">
        <v>81</v>
      </c>
      <c r="AY103" s="17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79</v>
      </c>
      <c r="BK103" s="217">
        <f>ROUND(I103*H103,2)</f>
        <v>0</v>
      </c>
      <c r="BL103" s="17" t="s">
        <v>89</v>
      </c>
      <c r="BM103" s="216" t="s">
        <v>158</v>
      </c>
    </row>
    <row r="104" s="2" customFormat="1">
      <c r="A104" s="38"/>
      <c r="B104" s="39"/>
      <c r="C104" s="40"/>
      <c r="D104" s="218" t="s">
        <v>125</v>
      </c>
      <c r="E104" s="40"/>
      <c r="F104" s="219" t="s">
        <v>159</v>
      </c>
      <c r="G104" s="40"/>
      <c r="H104" s="40"/>
      <c r="I104" s="220"/>
      <c r="J104" s="40"/>
      <c r="K104" s="40"/>
      <c r="L104" s="44"/>
      <c r="M104" s="221"/>
      <c r="N104" s="22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125</v>
      </c>
      <c r="AU104" s="17" t="s">
        <v>81</v>
      </c>
    </row>
    <row r="105" s="2" customFormat="1">
      <c r="A105" s="38"/>
      <c r="B105" s="39"/>
      <c r="C105" s="40"/>
      <c r="D105" s="223" t="s">
        <v>127</v>
      </c>
      <c r="E105" s="40"/>
      <c r="F105" s="224" t="s">
        <v>160</v>
      </c>
      <c r="G105" s="40"/>
      <c r="H105" s="40"/>
      <c r="I105" s="220"/>
      <c r="J105" s="40"/>
      <c r="K105" s="40"/>
      <c r="L105" s="44"/>
      <c r="M105" s="221"/>
      <c r="N105" s="22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127</v>
      </c>
      <c r="AU105" s="17" t="s">
        <v>81</v>
      </c>
    </row>
    <row r="106" s="13" customFormat="1">
      <c r="A106" s="13"/>
      <c r="B106" s="225"/>
      <c r="C106" s="226"/>
      <c r="D106" s="218" t="s">
        <v>129</v>
      </c>
      <c r="E106" s="227" t="s">
        <v>90</v>
      </c>
      <c r="F106" s="228" t="s">
        <v>161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129</v>
      </c>
      <c r="AU106" s="235" t="s">
        <v>81</v>
      </c>
      <c r="AV106" s="13" t="s">
        <v>81</v>
      </c>
      <c r="AW106" s="13" t="s">
        <v>33</v>
      </c>
      <c r="AX106" s="13" t="s">
        <v>79</v>
      </c>
      <c r="AY106" s="235" t="s">
        <v>117</v>
      </c>
    </row>
    <row r="107" s="2" customFormat="1" ht="21.75" customHeight="1">
      <c r="A107" s="38"/>
      <c r="B107" s="39"/>
      <c r="C107" s="205" t="s">
        <v>162</v>
      </c>
      <c r="D107" s="205" t="s">
        <v>119</v>
      </c>
      <c r="E107" s="206" t="s">
        <v>163</v>
      </c>
      <c r="F107" s="207" t="s">
        <v>164</v>
      </c>
      <c r="G107" s="208" t="s">
        <v>145</v>
      </c>
      <c r="H107" s="209">
        <v>1</v>
      </c>
      <c r="I107" s="210"/>
      <c r="J107" s="211">
        <f>ROUND(I107*H107,2)</f>
        <v>0</v>
      </c>
      <c r="K107" s="207" t="s">
        <v>123</v>
      </c>
      <c r="L107" s="44"/>
      <c r="M107" s="212" t="s">
        <v>19</v>
      </c>
      <c r="N107" s="213" t="s">
        <v>42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89</v>
      </c>
      <c r="AT107" s="216" t="s">
        <v>119</v>
      </c>
      <c r="AU107" s="216" t="s">
        <v>81</v>
      </c>
      <c r="AY107" s="17" t="s">
        <v>117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79</v>
      </c>
      <c r="BK107" s="217">
        <f>ROUND(I107*H107,2)</f>
        <v>0</v>
      </c>
      <c r="BL107" s="17" t="s">
        <v>89</v>
      </c>
      <c r="BM107" s="216" t="s">
        <v>165</v>
      </c>
    </row>
    <row r="108" s="2" customFormat="1">
      <c r="A108" s="38"/>
      <c r="B108" s="39"/>
      <c r="C108" s="40"/>
      <c r="D108" s="218" t="s">
        <v>125</v>
      </c>
      <c r="E108" s="40"/>
      <c r="F108" s="219" t="s">
        <v>166</v>
      </c>
      <c r="G108" s="40"/>
      <c r="H108" s="40"/>
      <c r="I108" s="220"/>
      <c r="J108" s="40"/>
      <c r="K108" s="40"/>
      <c r="L108" s="44"/>
      <c r="M108" s="221"/>
      <c r="N108" s="222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125</v>
      </c>
      <c r="AU108" s="17" t="s">
        <v>81</v>
      </c>
    </row>
    <row r="109" s="2" customFormat="1">
      <c r="A109" s="38"/>
      <c r="B109" s="39"/>
      <c r="C109" s="40"/>
      <c r="D109" s="223" t="s">
        <v>127</v>
      </c>
      <c r="E109" s="40"/>
      <c r="F109" s="224" t="s">
        <v>167</v>
      </c>
      <c r="G109" s="40"/>
      <c r="H109" s="40"/>
      <c r="I109" s="220"/>
      <c r="J109" s="40"/>
      <c r="K109" s="40"/>
      <c r="L109" s="44"/>
      <c r="M109" s="221"/>
      <c r="N109" s="22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127</v>
      </c>
      <c r="AU109" s="17" t="s">
        <v>81</v>
      </c>
    </row>
    <row r="110" s="13" customFormat="1">
      <c r="A110" s="13"/>
      <c r="B110" s="225"/>
      <c r="C110" s="226"/>
      <c r="D110" s="218" t="s">
        <v>129</v>
      </c>
      <c r="E110" s="227" t="s">
        <v>19</v>
      </c>
      <c r="F110" s="228" t="s">
        <v>90</v>
      </c>
      <c r="G110" s="226"/>
      <c r="H110" s="229">
        <v>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129</v>
      </c>
      <c r="AU110" s="235" t="s">
        <v>81</v>
      </c>
      <c r="AV110" s="13" t="s">
        <v>81</v>
      </c>
      <c r="AW110" s="13" t="s">
        <v>33</v>
      </c>
      <c r="AX110" s="13" t="s">
        <v>79</v>
      </c>
      <c r="AY110" s="235" t="s">
        <v>117</v>
      </c>
    </row>
    <row r="111" s="2" customFormat="1" ht="24.15" customHeight="1">
      <c r="A111" s="38"/>
      <c r="B111" s="39"/>
      <c r="C111" s="205" t="s">
        <v>146</v>
      </c>
      <c r="D111" s="205" t="s">
        <v>119</v>
      </c>
      <c r="E111" s="206" t="s">
        <v>168</v>
      </c>
      <c r="F111" s="207" t="s">
        <v>169</v>
      </c>
      <c r="G111" s="208" t="s">
        <v>145</v>
      </c>
      <c r="H111" s="209">
        <v>2</v>
      </c>
      <c r="I111" s="210"/>
      <c r="J111" s="211">
        <f>ROUND(I111*H111,2)</f>
        <v>0</v>
      </c>
      <c r="K111" s="207" t="s">
        <v>123</v>
      </c>
      <c r="L111" s="44"/>
      <c r="M111" s="212" t="s">
        <v>19</v>
      </c>
      <c r="N111" s="213" t="s">
        <v>42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89</v>
      </c>
      <c r="AT111" s="216" t="s">
        <v>119</v>
      </c>
      <c r="AU111" s="216" t="s">
        <v>81</v>
      </c>
      <c r="AY111" s="17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79</v>
      </c>
      <c r="BK111" s="217">
        <f>ROUND(I111*H111,2)</f>
        <v>0</v>
      </c>
      <c r="BL111" s="17" t="s">
        <v>89</v>
      </c>
      <c r="BM111" s="216" t="s">
        <v>170</v>
      </c>
    </row>
    <row r="112" s="2" customFormat="1">
      <c r="A112" s="38"/>
      <c r="B112" s="39"/>
      <c r="C112" s="40"/>
      <c r="D112" s="218" t="s">
        <v>125</v>
      </c>
      <c r="E112" s="40"/>
      <c r="F112" s="219" t="s">
        <v>171</v>
      </c>
      <c r="G112" s="40"/>
      <c r="H112" s="40"/>
      <c r="I112" s="220"/>
      <c r="J112" s="40"/>
      <c r="K112" s="40"/>
      <c r="L112" s="44"/>
      <c r="M112" s="221"/>
      <c r="N112" s="22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125</v>
      </c>
      <c r="AU112" s="17" t="s">
        <v>81</v>
      </c>
    </row>
    <row r="113" s="2" customFormat="1">
      <c r="A113" s="38"/>
      <c r="B113" s="39"/>
      <c r="C113" s="40"/>
      <c r="D113" s="223" t="s">
        <v>127</v>
      </c>
      <c r="E113" s="40"/>
      <c r="F113" s="224" t="s">
        <v>172</v>
      </c>
      <c r="G113" s="40"/>
      <c r="H113" s="40"/>
      <c r="I113" s="220"/>
      <c r="J113" s="40"/>
      <c r="K113" s="40"/>
      <c r="L113" s="44"/>
      <c r="M113" s="221"/>
      <c r="N113" s="22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127</v>
      </c>
      <c r="AU113" s="17" t="s">
        <v>81</v>
      </c>
    </row>
    <row r="114" s="13" customFormat="1">
      <c r="A114" s="13"/>
      <c r="B114" s="225"/>
      <c r="C114" s="226"/>
      <c r="D114" s="218" t="s">
        <v>129</v>
      </c>
      <c r="E114" s="227" t="s">
        <v>19</v>
      </c>
      <c r="F114" s="228" t="s">
        <v>173</v>
      </c>
      <c r="G114" s="226"/>
      <c r="H114" s="229">
        <v>2</v>
      </c>
      <c r="I114" s="230"/>
      <c r="J114" s="226"/>
      <c r="K114" s="226"/>
      <c r="L114" s="231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129</v>
      </c>
      <c r="AU114" s="235" t="s">
        <v>81</v>
      </c>
      <c r="AV114" s="13" t="s">
        <v>81</v>
      </c>
      <c r="AW114" s="13" t="s">
        <v>33</v>
      </c>
      <c r="AX114" s="13" t="s">
        <v>79</v>
      </c>
      <c r="AY114" s="235" t="s">
        <v>117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TMnMvjAsfxy2SA6Ga4n7JnJIbdmUD0/hJ6XQwhsxM4Mrj8+bNZtwKWwLM8KMNFG9CMHeJImE8HTENHmNL3Ap/Q==" hashValue="Pexm+A6D1JkQBeHtY2Kne9NcRMLow6TgPRtAM6fFIUTZTJ13FcNxqPUqYYhTaIrxSRyauMLwV4JMs5GaMa/2rw==" algorithmName="SHA-512" password="CC35"/>
  <autoFilter ref="C80:K11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5_01/184806111"/>
    <hyperlink ref="F90" r:id="rId2" display="https://podminky.urs.cz/item/CS_URS_2025_01/184813151"/>
    <hyperlink ref="F94" r:id="rId3" display="https://podminky.urs.cz/item/CS_URS_2025_01/184911432"/>
    <hyperlink ref="F101" r:id="rId4" display="https://podminky.urs.cz/item/CS_URS_2025_01/185804213"/>
    <hyperlink ref="F105" r:id="rId5" display="https://podminky.urs.cz/item/CS_URS_2025_01/185804311"/>
    <hyperlink ref="F109" r:id="rId6" display="https://podminky.urs.cz/item/CS_URS_2025_01/185851121"/>
    <hyperlink ref="F113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28" t="s">
        <v>88</v>
      </c>
      <c r="BA2" s="128" t="s">
        <v>19</v>
      </c>
      <c r="BB2" s="128" t="s">
        <v>19</v>
      </c>
      <c r="BC2" s="128" t="s">
        <v>89</v>
      </c>
      <c r="BD2" s="12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  <c r="AZ3" s="128" t="s">
        <v>90</v>
      </c>
      <c r="BA3" s="128" t="s">
        <v>19</v>
      </c>
      <c r="BB3" s="128" t="s">
        <v>19</v>
      </c>
      <c r="BC3" s="128" t="s">
        <v>79</v>
      </c>
      <c r="BD3" s="128" t="s">
        <v>81</v>
      </c>
    </row>
    <row r="4" s="1" customFormat="1" ht="24.96" customHeight="1">
      <c r="B4" s="20"/>
      <c r="D4" s="131" t="s">
        <v>91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Polní cesta VPC2a v k.ú. Loučná v Krušných horách</v>
      </c>
      <c r="F7" s="133"/>
      <c r="G7" s="133"/>
      <c r="H7" s="133"/>
      <c r="L7" s="20"/>
    </row>
    <row r="8" s="2" customFormat="1" ht="12" customHeight="1">
      <c r="A8" s="38"/>
      <c r="B8" s="44"/>
      <c r="C8" s="38"/>
      <c r="D8" s="133" t="s">
        <v>92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6" t="s">
        <v>176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18</v>
      </c>
      <c r="E11" s="38"/>
      <c r="F11" s="137" t="s">
        <v>19</v>
      </c>
      <c r="G11" s="38"/>
      <c r="H11" s="38"/>
      <c r="I11" s="133" t="s">
        <v>20</v>
      </c>
      <c r="J11" s="137" t="s">
        <v>19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21</v>
      </c>
      <c r="E12" s="38"/>
      <c r="F12" s="137" t="s">
        <v>22</v>
      </c>
      <c r="G12" s="38"/>
      <c r="H12" s="38"/>
      <c r="I12" s="133" t="s">
        <v>23</v>
      </c>
      <c r="J12" s="138" t="str">
        <f>'Rekapitulace stavby'!AN8</f>
        <v>12. 6. 2025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25</v>
      </c>
      <c r="E14" s="38"/>
      <c r="F14" s="38"/>
      <c r="G14" s="38"/>
      <c r="H14" s="38"/>
      <c r="I14" s="133" t="s">
        <v>26</v>
      </c>
      <c r="J14" s="137" t="s">
        <v>94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27</v>
      </c>
      <c r="F15" s="38"/>
      <c r="G15" s="38"/>
      <c r="H15" s="38"/>
      <c r="I15" s="133" t="s">
        <v>28</v>
      </c>
      <c r="J15" s="137" t="s">
        <v>19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29</v>
      </c>
      <c r="E17" s="38"/>
      <c r="F17" s="38"/>
      <c r="G17" s="38"/>
      <c r="H17" s="38"/>
      <c r="I17" s="133" t="s">
        <v>26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28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31</v>
      </c>
      <c r="E20" s="38"/>
      <c r="F20" s="38"/>
      <c r="G20" s="38"/>
      <c r="H20" s="38"/>
      <c r="I20" s="133" t="s">
        <v>26</v>
      </c>
      <c r="J20" s="137" t="s">
        <v>95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32</v>
      </c>
      <c r="F21" s="38"/>
      <c r="G21" s="38"/>
      <c r="H21" s="38"/>
      <c r="I21" s="133" t="s">
        <v>28</v>
      </c>
      <c r="J21" s="137" t="s">
        <v>19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26</v>
      </c>
      <c r="J23" s="137" t="s">
        <v>95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32</v>
      </c>
      <c r="F24" s="38"/>
      <c r="G24" s="38"/>
      <c r="H24" s="38"/>
      <c r="I24" s="133" t="s">
        <v>28</v>
      </c>
      <c r="J24" s="137" t="s">
        <v>19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35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145">
        <f>ROUND(J81,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6" t="s">
        <v>39</v>
      </c>
      <c r="G32" s="38"/>
      <c r="H32" s="38"/>
      <c r="I32" s="146" t="s">
        <v>38</v>
      </c>
      <c r="J32" s="146" t="s">
        <v>40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7" t="s">
        <v>41</v>
      </c>
      <c r="E33" s="133" t="s">
        <v>42</v>
      </c>
      <c r="F33" s="148">
        <f>ROUND((SUM(BE81:BE114)),  2)</f>
        <v>0</v>
      </c>
      <c r="G33" s="38"/>
      <c r="H33" s="38"/>
      <c r="I33" s="149">
        <v>0.20999999999999999</v>
      </c>
      <c r="J33" s="148">
        <f>ROUND(((SUM(BE81:BE114))*I33),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3" t="s">
        <v>43</v>
      </c>
      <c r="F34" s="148">
        <f>ROUND((SUM(BF81:BF114)),  2)</f>
        <v>0</v>
      </c>
      <c r="G34" s="38"/>
      <c r="H34" s="38"/>
      <c r="I34" s="149">
        <v>0.12</v>
      </c>
      <c r="J34" s="148">
        <f>ROUND(((SUM(BF81:BF114))*I34),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3" t="s">
        <v>44</v>
      </c>
      <c r="F35" s="148">
        <f>ROUND((SUM(BG81:BG114)),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45</v>
      </c>
      <c r="F36" s="148">
        <f>ROUND((SUM(BH81:BH114)),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46</v>
      </c>
      <c r="F37" s="148">
        <f>ROUND((SUM(BI81:BI114)),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1" t="str">
        <f>E7</f>
        <v>Polní cesta VPC2a v k.ú. Loučná v Krušných horách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944/24-3-3 - SO 101 Doprovodná výsadba - následná péče - 3. rok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Loučná v Krušných horách</v>
      </c>
      <c r="G52" s="40"/>
      <c r="H52" s="40"/>
      <c r="I52" s="32" t="s">
        <v>23</v>
      </c>
      <c r="J52" s="72" t="str">
        <f>IF(J12="","",J12)</f>
        <v>12. 6. 2025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SPÚ Karlovy Vary</v>
      </c>
      <c r="G54" s="40"/>
      <c r="H54" s="40"/>
      <c r="I54" s="32" t="s">
        <v>31</v>
      </c>
      <c r="J54" s="36" t="str">
        <f>E21</f>
        <v>NDCON s.r.o.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NDCON s.r.o.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5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102</v>
      </c>
      <c r="D68" s="40"/>
      <c r="E68" s="40"/>
      <c r="F68" s="40"/>
      <c r="G68" s="40"/>
      <c r="H68" s="40"/>
      <c r="I68" s="40"/>
      <c r="J68" s="40"/>
      <c r="K68" s="40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1" t="str">
        <f>E7</f>
        <v>Polní cesta VPC2a v k.ú. Loučná v Krušných horách</v>
      </c>
      <c r="F71" s="32"/>
      <c r="G71" s="32"/>
      <c r="H71" s="32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30" customHeight="1">
      <c r="A73" s="38"/>
      <c r="B73" s="39"/>
      <c r="C73" s="40"/>
      <c r="D73" s="40"/>
      <c r="E73" s="69" t="str">
        <f>E9</f>
        <v>944/24-3-3 - SO 101 Doprovodná výsadba - následná péče - 3. rok</v>
      </c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Loučná v Krušných horách</v>
      </c>
      <c r="G75" s="40"/>
      <c r="H75" s="40"/>
      <c r="I75" s="32" t="s">
        <v>23</v>
      </c>
      <c r="J75" s="72" t="str">
        <f>IF(J12="","",J12)</f>
        <v>12. 6. 2025</v>
      </c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SPÚ Karlovy Vary</v>
      </c>
      <c r="G77" s="40"/>
      <c r="H77" s="40"/>
      <c r="I77" s="32" t="s">
        <v>31</v>
      </c>
      <c r="J77" s="36" t="str">
        <f>E21</f>
        <v>NDCON s.r.o.</v>
      </c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NDCON s.r.o.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8"/>
      <c r="B80" s="179"/>
      <c r="C80" s="180" t="s">
        <v>103</v>
      </c>
      <c r="D80" s="181" t="s">
        <v>56</v>
      </c>
      <c r="E80" s="181" t="s">
        <v>52</v>
      </c>
      <c r="F80" s="181" t="s">
        <v>53</v>
      </c>
      <c r="G80" s="181" t="s">
        <v>104</v>
      </c>
      <c r="H80" s="181" t="s">
        <v>105</v>
      </c>
      <c r="I80" s="181" t="s">
        <v>106</v>
      </c>
      <c r="J80" s="181" t="s">
        <v>98</v>
      </c>
      <c r="K80" s="182" t="s">
        <v>107</v>
      </c>
      <c r="L80" s="183"/>
      <c r="M80" s="92" t="s">
        <v>19</v>
      </c>
      <c r="N80" s="93" t="s">
        <v>41</v>
      </c>
      <c r="O80" s="93" t="s">
        <v>108</v>
      </c>
      <c r="P80" s="93" t="s">
        <v>109</v>
      </c>
      <c r="Q80" s="93" t="s">
        <v>110</v>
      </c>
      <c r="R80" s="93" t="s">
        <v>111</v>
      </c>
      <c r="S80" s="93" t="s">
        <v>112</v>
      </c>
      <c r="T80" s="94" t="s">
        <v>113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8"/>
      <c r="B81" s="39"/>
      <c r="C81" s="99" t="s">
        <v>114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0.080000000000000016</v>
      </c>
      <c r="S81" s="96"/>
      <c r="T81" s="187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115</v>
      </c>
      <c r="F82" s="192" t="s">
        <v>116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0.080000000000000016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79</v>
      </c>
      <c r="AT82" s="201" t="s">
        <v>70</v>
      </c>
      <c r="AU82" s="201" t="s">
        <v>71</v>
      </c>
      <c r="AY82" s="200" t="s">
        <v>117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03" t="s">
        <v>79</v>
      </c>
      <c r="F83" s="203" t="s">
        <v>118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SUM(P84:P114)</f>
        <v>0</v>
      </c>
      <c r="Q83" s="197"/>
      <c r="R83" s="198">
        <f>SUM(R84:R114)</f>
        <v>0.080000000000000016</v>
      </c>
      <c r="S83" s="197"/>
      <c r="T83" s="199">
        <f>SUM(T84:T114)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79</v>
      </c>
      <c r="AY83" s="200" t="s">
        <v>117</v>
      </c>
      <c r="BK83" s="202">
        <f>SUM(BK84:BK114)</f>
        <v>0</v>
      </c>
    </row>
    <row r="84" s="2" customFormat="1" ht="21.75" customHeight="1">
      <c r="A84" s="38"/>
      <c r="B84" s="39"/>
      <c r="C84" s="205" t="s">
        <v>79</v>
      </c>
      <c r="D84" s="205" t="s">
        <v>119</v>
      </c>
      <c r="E84" s="206" t="s">
        <v>120</v>
      </c>
      <c r="F84" s="207" t="s">
        <v>121</v>
      </c>
      <c r="G84" s="208" t="s">
        <v>122</v>
      </c>
      <c r="H84" s="209">
        <v>4</v>
      </c>
      <c r="I84" s="210"/>
      <c r="J84" s="211">
        <f>ROUND(I84*H84,2)</f>
        <v>0</v>
      </c>
      <c r="K84" s="207" t="s">
        <v>123</v>
      </c>
      <c r="L84" s="44"/>
      <c r="M84" s="212" t="s">
        <v>19</v>
      </c>
      <c r="N84" s="213" t="s">
        <v>42</v>
      </c>
      <c r="O84" s="84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89</v>
      </c>
      <c r="AT84" s="216" t="s">
        <v>119</v>
      </c>
      <c r="AU84" s="216" t="s">
        <v>81</v>
      </c>
      <c r="AY84" s="17" t="s">
        <v>117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79</v>
      </c>
      <c r="BK84" s="217">
        <f>ROUND(I84*H84,2)</f>
        <v>0</v>
      </c>
      <c r="BL84" s="17" t="s">
        <v>89</v>
      </c>
      <c r="BM84" s="216" t="s">
        <v>124</v>
      </c>
    </row>
    <row r="85" s="2" customFormat="1">
      <c r="A85" s="38"/>
      <c r="B85" s="39"/>
      <c r="C85" s="40"/>
      <c r="D85" s="218" t="s">
        <v>125</v>
      </c>
      <c r="E85" s="40"/>
      <c r="F85" s="219" t="s">
        <v>126</v>
      </c>
      <c r="G85" s="40"/>
      <c r="H85" s="40"/>
      <c r="I85" s="220"/>
      <c r="J85" s="40"/>
      <c r="K85" s="40"/>
      <c r="L85" s="44"/>
      <c r="M85" s="221"/>
      <c r="N85" s="22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125</v>
      </c>
      <c r="AU85" s="17" t="s">
        <v>81</v>
      </c>
    </row>
    <row r="86" s="2" customFormat="1">
      <c r="A86" s="38"/>
      <c r="B86" s="39"/>
      <c r="C86" s="40"/>
      <c r="D86" s="223" t="s">
        <v>127</v>
      </c>
      <c r="E86" s="40"/>
      <c r="F86" s="224" t="s">
        <v>128</v>
      </c>
      <c r="G86" s="40"/>
      <c r="H86" s="40"/>
      <c r="I86" s="220"/>
      <c r="J86" s="40"/>
      <c r="K86" s="40"/>
      <c r="L86" s="44"/>
      <c r="M86" s="221"/>
      <c r="N86" s="222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127</v>
      </c>
      <c r="AU86" s="17" t="s">
        <v>81</v>
      </c>
    </row>
    <row r="87" s="13" customFormat="1">
      <c r="A87" s="13"/>
      <c r="B87" s="225"/>
      <c r="C87" s="226"/>
      <c r="D87" s="218" t="s">
        <v>129</v>
      </c>
      <c r="E87" s="227" t="s">
        <v>19</v>
      </c>
      <c r="F87" s="228" t="s">
        <v>88</v>
      </c>
      <c r="G87" s="226"/>
      <c r="H87" s="229">
        <v>4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129</v>
      </c>
      <c r="AU87" s="235" t="s">
        <v>81</v>
      </c>
      <c r="AV87" s="13" t="s">
        <v>81</v>
      </c>
      <c r="AW87" s="13" t="s">
        <v>33</v>
      </c>
      <c r="AX87" s="13" t="s">
        <v>79</v>
      </c>
      <c r="AY87" s="235" t="s">
        <v>117</v>
      </c>
    </row>
    <row r="88" s="2" customFormat="1" ht="24.15" customHeight="1">
      <c r="A88" s="38"/>
      <c r="B88" s="39"/>
      <c r="C88" s="205" t="s">
        <v>81</v>
      </c>
      <c r="D88" s="205" t="s">
        <v>119</v>
      </c>
      <c r="E88" s="206" t="s">
        <v>130</v>
      </c>
      <c r="F88" s="207" t="s">
        <v>131</v>
      </c>
      <c r="G88" s="208" t="s">
        <v>122</v>
      </c>
      <c r="H88" s="209">
        <v>4</v>
      </c>
      <c r="I88" s="210"/>
      <c r="J88" s="211">
        <f>ROUND(I88*H88,2)</f>
        <v>0</v>
      </c>
      <c r="K88" s="207" t="s">
        <v>123</v>
      </c>
      <c r="L88" s="44"/>
      <c r="M88" s="212" t="s">
        <v>19</v>
      </c>
      <c r="N88" s="213" t="s">
        <v>42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89</v>
      </c>
      <c r="AT88" s="216" t="s">
        <v>119</v>
      </c>
      <c r="AU88" s="216" t="s">
        <v>81</v>
      </c>
      <c r="AY88" s="17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79</v>
      </c>
      <c r="BK88" s="217">
        <f>ROUND(I88*H88,2)</f>
        <v>0</v>
      </c>
      <c r="BL88" s="17" t="s">
        <v>89</v>
      </c>
      <c r="BM88" s="216" t="s">
        <v>132</v>
      </c>
    </row>
    <row r="89" s="2" customFormat="1">
      <c r="A89" s="38"/>
      <c r="B89" s="39"/>
      <c r="C89" s="40"/>
      <c r="D89" s="218" t="s">
        <v>125</v>
      </c>
      <c r="E89" s="40"/>
      <c r="F89" s="219" t="s">
        <v>133</v>
      </c>
      <c r="G89" s="40"/>
      <c r="H89" s="40"/>
      <c r="I89" s="220"/>
      <c r="J89" s="40"/>
      <c r="K89" s="40"/>
      <c r="L89" s="44"/>
      <c r="M89" s="221"/>
      <c r="N89" s="22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125</v>
      </c>
      <c r="AU89" s="17" t="s">
        <v>81</v>
      </c>
    </row>
    <row r="90" s="2" customFormat="1">
      <c r="A90" s="38"/>
      <c r="B90" s="39"/>
      <c r="C90" s="40"/>
      <c r="D90" s="223" t="s">
        <v>127</v>
      </c>
      <c r="E90" s="40"/>
      <c r="F90" s="224" t="s">
        <v>134</v>
      </c>
      <c r="G90" s="40"/>
      <c r="H90" s="40"/>
      <c r="I90" s="220"/>
      <c r="J90" s="40"/>
      <c r="K90" s="40"/>
      <c r="L90" s="44"/>
      <c r="M90" s="221"/>
      <c r="N90" s="22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127</v>
      </c>
      <c r="AU90" s="17" t="s">
        <v>81</v>
      </c>
    </row>
    <row r="91" s="13" customFormat="1">
      <c r="A91" s="13"/>
      <c r="B91" s="225"/>
      <c r="C91" s="226"/>
      <c r="D91" s="218" t="s">
        <v>129</v>
      </c>
      <c r="E91" s="227" t="s">
        <v>19</v>
      </c>
      <c r="F91" s="228" t="s">
        <v>88</v>
      </c>
      <c r="G91" s="226"/>
      <c r="H91" s="229">
        <v>4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129</v>
      </c>
      <c r="AU91" s="235" t="s">
        <v>81</v>
      </c>
      <c r="AV91" s="13" t="s">
        <v>81</v>
      </c>
      <c r="AW91" s="13" t="s">
        <v>33</v>
      </c>
      <c r="AX91" s="13" t="s">
        <v>79</v>
      </c>
      <c r="AY91" s="235" t="s">
        <v>117</v>
      </c>
    </row>
    <row r="92" s="2" customFormat="1" ht="24.15" customHeight="1">
      <c r="A92" s="38"/>
      <c r="B92" s="39"/>
      <c r="C92" s="205" t="s">
        <v>135</v>
      </c>
      <c r="D92" s="205" t="s">
        <v>119</v>
      </c>
      <c r="E92" s="206" t="s">
        <v>136</v>
      </c>
      <c r="F92" s="207" t="s">
        <v>137</v>
      </c>
      <c r="G92" s="208" t="s">
        <v>138</v>
      </c>
      <c r="H92" s="209">
        <v>4</v>
      </c>
      <c r="I92" s="210"/>
      <c r="J92" s="211">
        <f>ROUND(I92*H92,2)</f>
        <v>0</v>
      </c>
      <c r="K92" s="207" t="s">
        <v>123</v>
      </c>
      <c r="L92" s="44"/>
      <c r="M92" s="212" t="s">
        <v>19</v>
      </c>
      <c r="N92" s="213" t="s">
        <v>42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89</v>
      </c>
      <c r="AT92" s="216" t="s">
        <v>119</v>
      </c>
      <c r="AU92" s="216" t="s">
        <v>81</v>
      </c>
      <c r="AY92" s="17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79</v>
      </c>
      <c r="BK92" s="217">
        <f>ROUND(I92*H92,2)</f>
        <v>0</v>
      </c>
      <c r="BL92" s="17" t="s">
        <v>89</v>
      </c>
      <c r="BM92" s="216" t="s">
        <v>139</v>
      </c>
    </row>
    <row r="93" s="2" customFormat="1">
      <c r="A93" s="38"/>
      <c r="B93" s="39"/>
      <c r="C93" s="40"/>
      <c r="D93" s="218" t="s">
        <v>125</v>
      </c>
      <c r="E93" s="40"/>
      <c r="F93" s="219" t="s">
        <v>140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125</v>
      </c>
      <c r="AU93" s="17" t="s">
        <v>81</v>
      </c>
    </row>
    <row r="94" s="2" customFormat="1">
      <c r="A94" s="38"/>
      <c r="B94" s="39"/>
      <c r="C94" s="40"/>
      <c r="D94" s="223" t="s">
        <v>127</v>
      </c>
      <c r="E94" s="40"/>
      <c r="F94" s="224" t="s">
        <v>141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81</v>
      </c>
    </row>
    <row r="95" s="13" customFormat="1">
      <c r="A95" s="13"/>
      <c r="B95" s="225"/>
      <c r="C95" s="226"/>
      <c r="D95" s="218" t="s">
        <v>129</v>
      </c>
      <c r="E95" s="227" t="s">
        <v>19</v>
      </c>
      <c r="F95" s="228" t="s">
        <v>88</v>
      </c>
      <c r="G95" s="226"/>
      <c r="H95" s="229">
        <v>4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129</v>
      </c>
      <c r="AU95" s="235" t="s">
        <v>81</v>
      </c>
      <c r="AV95" s="13" t="s">
        <v>81</v>
      </c>
      <c r="AW95" s="13" t="s">
        <v>33</v>
      </c>
      <c r="AX95" s="13" t="s">
        <v>79</v>
      </c>
      <c r="AY95" s="235" t="s">
        <v>117</v>
      </c>
    </row>
    <row r="96" s="2" customFormat="1" ht="16.5" customHeight="1">
      <c r="A96" s="38"/>
      <c r="B96" s="39"/>
      <c r="C96" s="236" t="s">
        <v>89</v>
      </c>
      <c r="D96" s="236" t="s">
        <v>142</v>
      </c>
      <c r="E96" s="237" t="s">
        <v>143</v>
      </c>
      <c r="F96" s="238" t="s">
        <v>144</v>
      </c>
      <c r="G96" s="239" t="s">
        <v>145</v>
      </c>
      <c r="H96" s="240">
        <v>0.40000000000000002</v>
      </c>
      <c r="I96" s="241"/>
      <c r="J96" s="242">
        <f>ROUND(I96*H96,2)</f>
        <v>0</v>
      </c>
      <c r="K96" s="238" t="s">
        <v>123</v>
      </c>
      <c r="L96" s="243"/>
      <c r="M96" s="244" t="s">
        <v>19</v>
      </c>
      <c r="N96" s="245" t="s">
        <v>42</v>
      </c>
      <c r="O96" s="84"/>
      <c r="P96" s="214">
        <f>O96*H96</f>
        <v>0</v>
      </c>
      <c r="Q96" s="214">
        <v>0.20000000000000001</v>
      </c>
      <c r="R96" s="214">
        <f>Q96*H96</f>
        <v>0.080000000000000016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146</v>
      </c>
      <c r="AT96" s="216" t="s">
        <v>142</v>
      </c>
      <c r="AU96" s="216" t="s">
        <v>81</v>
      </c>
      <c r="AY96" s="17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79</v>
      </c>
      <c r="BK96" s="217">
        <f>ROUND(I96*H96,2)</f>
        <v>0</v>
      </c>
      <c r="BL96" s="17" t="s">
        <v>89</v>
      </c>
      <c r="BM96" s="216" t="s">
        <v>147</v>
      </c>
    </row>
    <row r="97" s="2" customFormat="1">
      <c r="A97" s="38"/>
      <c r="B97" s="39"/>
      <c r="C97" s="40"/>
      <c r="D97" s="218" t="s">
        <v>125</v>
      </c>
      <c r="E97" s="40"/>
      <c r="F97" s="219" t="s">
        <v>144</v>
      </c>
      <c r="G97" s="40"/>
      <c r="H97" s="40"/>
      <c r="I97" s="220"/>
      <c r="J97" s="40"/>
      <c r="K97" s="40"/>
      <c r="L97" s="44"/>
      <c r="M97" s="221"/>
      <c r="N97" s="22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125</v>
      </c>
      <c r="AU97" s="17" t="s">
        <v>81</v>
      </c>
    </row>
    <row r="98" s="13" customFormat="1">
      <c r="A98" s="13"/>
      <c r="B98" s="225"/>
      <c r="C98" s="226"/>
      <c r="D98" s="218" t="s">
        <v>129</v>
      </c>
      <c r="E98" s="227" t="s">
        <v>19</v>
      </c>
      <c r="F98" s="228" t="s">
        <v>148</v>
      </c>
      <c r="G98" s="226"/>
      <c r="H98" s="229">
        <v>0.40000000000000002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129</v>
      </c>
      <c r="AU98" s="235" t="s">
        <v>81</v>
      </c>
      <c r="AV98" s="13" t="s">
        <v>81</v>
      </c>
      <c r="AW98" s="13" t="s">
        <v>33</v>
      </c>
      <c r="AX98" s="13" t="s">
        <v>79</v>
      </c>
      <c r="AY98" s="235" t="s">
        <v>117</v>
      </c>
    </row>
    <row r="99" s="2" customFormat="1" ht="33" customHeight="1">
      <c r="A99" s="38"/>
      <c r="B99" s="39"/>
      <c r="C99" s="205" t="s">
        <v>149</v>
      </c>
      <c r="D99" s="205" t="s">
        <v>119</v>
      </c>
      <c r="E99" s="206" t="s">
        <v>150</v>
      </c>
      <c r="F99" s="207" t="s">
        <v>151</v>
      </c>
      <c r="G99" s="208" t="s">
        <v>138</v>
      </c>
      <c r="H99" s="209">
        <v>4</v>
      </c>
      <c r="I99" s="210"/>
      <c r="J99" s="211">
        <f>ROUND(I99*H99,2)</f>
        <v>0</v>
      </c>
      <c r="K99" s="207" t="s">
        <v>123</v>
      </c>
      <c r="L99" s="44"/>
      <c r="M99" s="212" t="s">
        <v>19</v>
      </c>
      <c r="N99" s="213" t="s">
        <v>42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89</v>
      </c>
      <c r="AT99" s="216" t="s">
        <v>119</v>
      </c>
      <c r="AU99" s="216" t="s">
        <v>81</v>
      </c>
      <c r="AY99" s="17" t="s">
        <v>117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79</v>
      </c>
      <c r="BK99" s="217">
        <f>ROUND(I99*H99,2)</f>
        <v>0</v>
      </c>
      <c r="BL99" s="17" t="s">
        <v>89</v>
      </c>
      <c r="BM99" s="216" t="s">
        <v>177</v>
      </c>
    </row>
    <row r="100" s="2" customFormat="1">
      <c r="A100" s="38"/>
      <c r="B100" s="39"/>
      <c r="C100" s="40"/>
      <c r="D100" s="218" t="s">
        <v>125</v>
      </c>
      <c r="E100" s="40"/>
      <c r="F100" s="219" t="s">
        <v>153</v>
      </c>
      <c r="G100" s="40"/>
      <c r="H100" s="40"/>
      <c r="I100" s="220"/>
      <c r="J100" s="40"/>
      <c r="K100" s="40"/>
      <c r="L100" s="44"/>
      <c r="M100" s="221"/>
      <c r="N100" s="22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125</v>
      </c>
      <c r="AU100" s="17" t="s">
        <v>81</v>
      </c>
    </row>
    <row r="101" s="2" customFormat="1">
      <c r="A101" s="38"/>
      <c r="B101" s="39"/>
      <c r="C101" s="40"/>
      <c r="D101" s="223" t="s">
        <v>127</v>
      </c>
      <c r="E101" s="40"/>
      <c r="F101" s="224" t="s">
        <v>154</v>
      </c>
      <c r="G101" s="40"/>
      <c r="H101" s="40"/>
      <c r="I101" s="220"/>
      <c r="J101" s="40"/>
      <c r="K101" s="40"/>
      <c r="L101" s="44"/>
      <c r="M101" s="221"/>
      <c r="N101" s="22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127</v>
      </c>
      <c r="AU101" s="17" t="s">
        <v>81</v>
      </c>
    </row>
    <row r="102" s="13" customFormat="1">
      <c r="A102" s="13"/>
      <c r="B102" s="225"/>
      <c r="C102" s="226"/>
      <c r="D102" s="218" t="s">
        <v>129</v>
      </c>
      <c r="E102" s="227" t="s">
        <v>19</v>
      </c>
      <c r="F102" s="228" t="s">
        <v>88</v>
      </c>
      <c r="G102" s="226"/>
      <c r="H102" s="229">
        <v>4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129</v>
      </c>
      <c r="AU102" s="235" t="s">
        <v>81</v>
      </c>
      <c r="AV102" s="13" t="s">
        <v>81</v>
      </c>
      <c r="AW102" s="13" t="s">
        <v>33</v>
      </c>
      <c r="AX102" s="13" t="s">
        <v>79</v>
      </c>
      <c r="AY102" s="235" t="s">
        <v>117</v>
      </c>
    </row>
    <row r="103" s="2" customFormat="1" ht="16.5" customHeight="1">
      <c r="A103" s="38"/>
      <c r="B103" s="39"/>
      <c r="C103" s="205" t="s">
        <v>155</v>
      </c>
      <c r="D103" s="205" t="s">
        <v>119</v>
      </c>
      <c r="E103" s="206" t="s">
        <v>156</v>
      </c>
      <c r="F103" s="207" t="s">
        <v>157</v>
      </c>
      <c r="G103" s="208" t="s">
        <v>145</v>
      </c>
      <c r="H103" s="209">
        <v>1</v>
      </c>
      <c r="I103" s="210"/>
      <c r="J103" s="211">
        <f>ROUND(I103*H103,2)</f>
        <v>0</v>
      </c>
      <c r="K103" s="207" t="s">
        <v>123</v>
      </c>
      <c r="L103" s="44"/>
      <c r="M103" s="212" t="s">
        <v>19</v>
      </c>
      <c r="N103" s="213" t="s">
        <v>42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89</v>
      </c>
      <c r="AT103" s="216" t="s">
        <v>119</v>
      </c>
      <c r="AU103" s="216" t="s">
        <v>81</v>
      </c>
      <c r="AY103" s="17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79</v>
      </c>
      <c r="BK103" s="217">
        <f>ROUND(I103*H103,2)</f>
        <v>0</v>
      </c>
      <c r="BL103" s="17" t="s">
        <v>89</v>
      </c>
      <c r="BM103" s="216" t="s">
        <v>158</v>
      </c>
    </row>
    <row r="104" s="2" customFormat="1">
      <c r="A104" s="38"/>
      <c r="B104" s="39"/>
      <c r="C104" s="40"/>
      <c r="D104" s="218" t="s">
        <v>125</v>
      </c>
      <c r="E104" s="40"/>
      <c r="F104" s="219" t="s">
        <v>159</v>
      </c>
      <c r="G104" s="40"/>
      <c r="H104" s="40"/>
      <c r="I104" s="220"/>
      <c r="J104" s="40"/>
      <c r="K104" s="40"/>
      <c r="L104" s="44"/>
      <c r="M104" s="221"/>
      <c r="N104" s="22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125</v>
      </c>
      <c r="AU104" s="17" t="s">
        <v>81</v>
      </c>
    </row>
    <row r="105" s="2" customFormat="1">
      <c r="A105" s="38"/>
      <c r="B105" s="39"/>
      <c r="C105" s="40"/>
      <c r="D105" s="223" t="s">
        <v>127</v>
      </c>
      <c r="E105" s="40"/>
      <c r="F105" s="224" t="s">
        <v>160</v>
      </c>
      <c r="G105" s="40"/>
      <c r="H105" s="40"/>
      <c r="I105" s="220"/>
      <c r="J105" s="40"/>
      <c r="K105" s="40"/>
      <c r="L105" s="44"/>
      <c r="M105" s="221"/>
      <c r="N105" s="22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127</v>
      </c>
      <c r="AU105" s="17" t="s">
        <v>81</v>
      </c>
    </row>
    <row r="106" s="13" customFormat="1">
      <c r="A106" s="13"/>
      <c r="B106" s="225"/>
      <c r="C106" s="226"/>
      <c r="D106" s="218" t="s">
        <v>129</v>
      </c>
      <c r="E106" s="227" t="s">
        <v>90</v>
      </c>
      <c r="F106" s="228" t="s">
        <v>161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129</v>
      </c>
      <c r="AU106" s="235" t="s">
        <v>81</v>
      </c>
      <c r="AV106" s="13" t="s">
        <v>81</v>
      </c>
      <c r="AW106" s="13" t="s">
        <v>33</v>
      </c>
      <c r="AX106" s="13" t="s">
        <v>79</v>
      </c>
      <c r="AY106" s="235" t="s">
        <v>117</v>
      </c>
    </row>
    <row r="107" s="2" customFormat="1" ht="21.75" customHeight="1">
      <c r="A107" s="38"/>
      <c r="B107" s="39"/>
      <c r="C107" s="205" t="s">
        <v>162</v>
      </c>
      <c r="D107" s="205" t="s">
        <v>119</v>
      </c>
      <c r="E107" s="206" t="s">
        <v>163</v>
      </c>
      <c r="F107" s="207" t="s">
        <v>164</v>
      </c>
      <c r="G107" s="208" t="s">
        <v>145</v>
      </c>
      <c r="H107" s="209">
        <v>1</v>
      </c>
      <c r="I107" s="210"/>
      <c r="J107" s="211">
        <f>ROUND(I107*H107,2)</f>
        <v>0</v>
      </c>
      <c r="K107" s="207" t="s">
        <v>123</v>
      </c>
      <c r="L107" s="44"/>
      <c r="M107" s="212" t="s">
        <v>19</v>
      </c>
      <c r="N107" s="213" t="s">
        <v>42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89</v>
      </c>
      <c r="AT107" s="216" t="s">
        <v>119</v>
      </c>
      <c r="AU107" s="216" t="s">
        <v>81</v>
      </c>
      <c r="AY107" s="17" t="s">
        <v>117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79</v>
      </c>
      <c r="BK107" s="217">
        <f>ROUND(I107*H107,2)</f>
        <v>0</v>
      </c>
      <c r="BL107" s="17" t="s">
        <v>89</v>
      </c>
      <c r="BM107" s="216" t="s">
        <v>165</v>
      </c>
    </row>
    <row r="108" s="2" customFormat="1">
      <c r="A108" s="38"/>
      <c r="B108" s="39"/>
      <c r="C108" s="40"/>
      <c r="D108" s="218" t="s">
        <v>125</v>
      </c>
      <c r="E108" s="40"/>
      <c r="F108" s="219" t="s">
        <v>166</v>
      </c>
      <c r="G108" s="40"/>
      <c r="H108" s="40"/>
      <c r="I108" s="220"/>
      <c r="J108" s="40"/>
      <c r="K108" s="40"/>
      <c r="L108" s="44"/>
      <c r="M108" s="221"/>
      <c r="N108" s="222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125</v>
      </c>
      <c r="AU108" s="17" t="s">
        <v>81</v>
      </c>
    </row>
    <row r="109" s="2" customFormat="1">
      <c r="A109" s="38"/>
      <c r="B109" s="39"/>
      <c r="C109" s="40"/>
      <c r="D109" s="223" t="s">
        <v>127</v>
      </c>
      <c r="E109" s="40"/>
      <c r="F109" s="224" t="s">
        <v>167</v>
      </c>
      <c r="G109" s="40"/>
      <c r="H109" s="40"/>
      <c r="I109" s="220"/>
      <c r="J109" s="40"/>
      <c r="K109" s="40"/>
      <c r="L109" s="44"/>
      <c r="M109" s="221"/>
      <c r="N109" s="22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127</v>
      </c>
      <c r="AU109" s="17" t="s">
        <v>81</v>
      </c>
    </row>
    <row r="110" s="13" customFormat="1">
      <c r="A110" s="13"/>
      <c r="B110" s="225"/>
      <c r="C110" s="226"/>
      <c r="D110" s="218" t="s">
        <v>129</v>
      </c>
      <c r="E110" s="227" t="s">
        <v>19</v>
      </c>
      <c r="F110" s="228" t="s">
        <v>90</v>
      </c>
      <c r="G110" s="226"/>
      <c r="H110" s="229">
        <v>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129</v>
      </c>
      <c r="AU110" s="235" t="s">
        <v>81</v>
      </c>
      <c r="AV110" s="13" t="s">
        <v>81</v>
      </c>
      <c r="AW110" s="13" t="s">
        <v>33</v>
      </c>
      <c r="AX110" s="13" t="s">
        <v>79</v>
      </c>
      <c r="AY110" s="235" t="s">
        <v>117</v>
      </c>
    </row>
    <row r="111" s="2" customFormat="1" ht="24.15" customHeight="1">
      <c r="A111" s="38"/>
      <c r="B111" s="39"/>
      <c r="C111" s="205" t="s">
        <v>146</v>
      </c>
      <c r="D111" s="205" t="s">
        <v>119</v>
      </c>
      <c r="E111" s="206" t="s">
        <v>168</v>
      </c>
      <c r="F111" s="207" t="s">
        <v>169</v>
      </c>
      <c r="G111" s="208" t="s">
        <v>145</v>
      </c>
      <c r="H111" s="209">
        <v>2</v>
      </c>
      <c r="I111" s="210"/>
      <c r="J111" s="211">
        <f>ROUND(I111*H111,2)</f>
        <v>0</v>
      </c>
      <c r="K111" s="207" t="s">
        <v>123</v>
      </c>
      <c r="L111" s="44"/>
      <c r="M111" s="212" t="s">
        <v>19</v>
      </c>
      <c r="N111" s="213" t="s">
        <v>42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89</v>
      </c>
      <c r="AT111" s="216" t="s">
        <v>119</v>
      </c>
      <c r="AU111" s="216" t="s">
        <v>81</v>
      </c>
      <c r="AY111" s="17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79</v>
      </c>
      <c r="BK111" s="217">
        <f>ROUND(I111*H111,2)</f>
        <v>0</v>
      </c>
      <c r="BL111" s="17" t="s">
        <v>89</v>
      </c>
      <c r="BM111" s="216" t="s">
        <v>170</v>
      </c>
    </row>
    <row r="112" s="2" customFormat="1">
      <c r="A112" s="38"/>
      <c r="B112" s="39"/>
      <c r="C112" s="40"/>
      <c r="D112" s="218" t="s">
        <v>125</v>
      </c>
      <c r="E112" s="40"/>
      <c r="F112" s="219" t="s">
        <v>171</v>
      </c>
      <c r="G112" s="40"/>
      <c r="H112" s="40"/>
      <c r="I112" s="220"/>
      <c r="J112" s="40"/>
      <c r="K112" s="40"/>
      <c r="L112" s="44"/>
      <c r="M112" s="221"/>
      <c r="N112" s="22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125</v>
      </c>
      <c r="AU112" s="17" t="s">
        <v>81</v>
      </c>
    </row>
    <row r="113" s="2" customFormat="1">
      <c r="A113" s="38"/>
      <c r="B113" s="39"/>
      <c r="C113" s="40"/>
      <c r="D113" s="223" t="s">
        <v>127</v>
      </c>
      <c r="E113" s="40"/>
      <c r="F113" s="224" t="s">
        <v>172</v>
      </c>
      <c r="G113" s="40"/>
      <c r="H113" s="40"/>
      <c r="I113" s="220"/>
      <c r="J113" s="40"/>
      <c r="K113" s="40"/>
      <c r="L113" s="44"/>
      <c r="M113" s="221"/>
      <c r="N113" s="22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127</v>
      </c>
      <c r="AU113" s="17" t="s">
        <v>81</v>
      </c>
    </row>
    <row r="114" s="13" customFormat="1">
      <c r="A114" s="13"/>
      <c r="B114" s="225"/>
      <c r="C114" s="226"/>
      <c r="D114" s="218" t="s">
        <v>129</v>
      </c>
      <c r="E114" s="227" t="s">
        <v>19</v>
      </c>
      <c r="F114" s="228" t="s">
        <v>173</v>
      </c>
      <c r="G114" s="226"/>
      <c r="H114" s="229">
        <v>2</v>
      </c>
      <c r="I114" s="230"/>
      <c r="J114" s="226"/>
      <c r="K114" s="226"/>
      <c r="L114" s="231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129</v>
      </c>
      <c r="AU114" s="235" t="s">
        <v>81</v>
      </c>
      <c r="AV114" s="13" t="s">
        <v>81</v>
      </c>
      <c r="AW114" s="13" t="s">
        <v>33</v>
      </c>
      <c r="AX114" s="13" t="s">
        <v>79</v>
      </c>
      <c r="AY114" s="235" t="s">
        <v>117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Xekc5fI4NiLhYEH4uoTjT351IxGVqPY8vQ3Kyo33DPy6hBOKGt2OZiqYfXTwArsg+cApymhI37wgrpYulEN/cQ==" hashValue="GW2mVZ9f4sOXfq9Ruy062cVyH5J92LyopGm45Z6/islBhKESM7Ssg1WumVJSPRIL9LO2dG09ie/283Y+V6OHbw==" algorithmName="SHA-512" password="CC35"/>
  <autoFilter ref="C80:K11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5_01/184806111"/>
    <hyperlink ref="F90" r:id="rId2" display="https://podminky.urs.cz/item/CS_URS_2025_01/184813151"/>
    <hyperlink ref="F94" r:id="rId3" display="https://podminky.urs.cz/item/CS_URS_2025_01/184911432"/>
    <hyperlink ref="F101" r:id="rId4" display="https://podminky.urs.cz/item/CS_URS_2025_01/185804213"/>
    <hyperlink ref="F105" r:id="rId5" display="https://podminky.urs.cz/item/CS_URS_2025_01/185804311"/>
    <hyperlink ref="F109" r:id="rId6" display="https://podminky.urs.cz/item/CS_URS_2025_01/185851121"/>
    <hyperlink ref="F113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0"/>
    </row>
    <row r="4" s="1" customFormat="1" ht="24.96" customHeight="1">
      <c r="B4" s="20"/>
      <c r="C4" s="131" t="s">
        <v>178</v>
      </c>
      <c r="H4" s="20"/>
    </row>
    <row r="5" s="1" customFormat="1" ht="12" customHeight="1">
      <c r="B5" s="20"/>
      <c r="C5" s="249" t="s">
        <v>13</v>
      </c>
      <c r="D5" s="141" t="s">
        <v>14</v>
      </c>
      <c r="E5" s="1"/>
      <c r="F5" s="1"/>
      <c r="H5" s="20"/>
    </row>
    <row r="6" s="1" customFormat="1" ht="36.96" customHeight="1">
      <c r="B6" s="20"/>
      <c r="C6" s="250" t="s">
        <v>16</v>
      </c>
      <c r="D6" s="251" t="s">
        <v>17</v>
      </c>
      <c r="E6" s="1"/>
      <c r="F6" s="1"/>
      <c r="H6" s="20"/>
    </row>
    <row r="7" s="1" customFormat="1" ht="16.5" customHeight="1">
      <c r="B7" s="20"/>
      <c r="C7" s="133" t="s">
        <v>23</v>
      </c>
      <c r="D7" s="138" t="str">
        <f>'Rekapitulace stavby'!AN8</f>
        <v>12. 6. 2025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8"/>
      <c r="B9" s="252"/>
      <c r="C9" s="253" t="s">
        <v>52</v>
      </c>
      <c r="D9" s="254" t="s">
        <v>53</v>
      </c>
      <c r="E9" s="254" t="s">
        <v>104</v>
      </c>
      <c r="F9" s="255" t="s">
        <v>179</v>
      </c>
      <c r="G9" s="178"/>
      <c r="H9" s="252"/>
    </row>
    <row r="10" s="2" customFormat="1" ht="26.4" customHeight="1">
      <c r="A10" s="38"/>
      <c r="B10" s="44"/>
      <c r="C10" s="256" t="s">
        <v>76</v>
      </c>
      <c r="D10" s="256" t="s">
        <v>77</v>
      </c>
      <c r="E10" s="38"/>
      <c r="F10" s="38"/>
      <c r="G10" s="38"/>
      <c r="H10" s="44"/>
    </row>
    <row r="11" s="2" customFormat="1" ht="16.8" customHeight="1">
      <c r="A11" s="38"/>
      <c r="B11" s="44"/>
      <c r="C11" s="257" t="s">
        <v>88</v>
      </c>
      <c r="D11" s="258" t="s">
        <v>19</v>
      </c>
      <c r="E11" s="259" t="s">
        <v>19</v>
      </c>
      <c r="F11" s="260">
        <v>4</v>
      </c>
      <c r="G11" s="38"/>
      <c r="H11" s="44"/>
    </row>
    <row r="12" s="2" customFormat="1" ht="16.8" customHeight="1">
      <c r="A12" s="38"/>
      <c r="B12" s="44"/>
      <c r="C12" s="261" t="s">
        <v>88</v>
      </c>
      <c r="D12" s="261" t="s">
        <v>89</v>
      </c>
      <c r="E12" s="17" t="s">
        <v>19</v>
      </c>
      <c r="F12" s="262">
        <v>4</v>
      </c>
      <c r="G12" s="38"/>
      <c r="H12" s="44"/>
    </row>
    <row r="13" s="2" customFormat="1" ht="16.8" customHeight="1">
      <c r="A13" s="38"/>
      <c r="B13" s="44"/>
      <c r="C13" s="263" t="s">
        <v>180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61" t="s">
        <v>120</v>
      </c>
      <c r="D14" s="261" t="s">
        <v>121</v>
      </c>
      <c r="E14" s="17" t="s">
        <v>122</v>
      </c>
      <c r="F14" s="262">
        <v>4</v>
      </c>
      <c r="G14" s="38"/>
      <c r="H14" s="44"/>
    </row>
    <row r="15" s="2" customFormat="1" ht="16.8" customHeight="1">
      <c r="A15" s="38"/>
      <c r="B15" s="44"/>
      <c r="C15" s="261" t="s">
        <v>130</v>
      </c>
      <c r="D15" s="261" t="s">
        <v>131</v>
      </c>
      <c r="E15" s="17" t="s">
        <v>122</v>
      </c>
      <c r="F15" s="262">
        <v>4</v>
      </c>
      <c r="G15" s="38"/>
      <c r="H15" s="44"/>
    </row>
    <row r="16" s="2" customFormat="1" ht="16.8" customHeight="1">
      <c r="A16" s="38"/>
      <c r="B16" s="44"/>
      <c r="C16" s="261" t="s">
        <v>136</v>
      </c>
      <c r="D16" s="261" t="s">
        <v>137</v>
      </c>
      <c r="E16" s="17" t="s">
        <v>138</v>
      </c>
      <c r="F16" s="262">
        <v>4</v>
      </c>
      <c r="G16" s="38"/>
      <c r="H16" s="44"/>
    </row>
    <row r="17" s="2" customFormat="1">
      <c r="A17" s="38"/>
      <c r="B17" s="44"/>
      <c r="C17" s="261" t="s">
        <v>150</v>
      </c>
      <c r="D17" s="261" t="s">
        <v>151</v>
      </c>
      <c r="E17" s="17" t="s">
        <v>138</v>
      </c>
      <c r="F17" s="262">
        <v>4</v>
      </c>
      <c r="G17" s="38"/>
      <c r="H17" s="44"/>
    </row>
    <row r="18" s="2" customFormat="1" ht="16.8" customHeight="1">
      <c r="A18" s="38"/>
      <c r="B18" s="44"/>
      <c r="C18" s="261" t="s">
        <v>156</v>
      </c>
      <c r="D18" s="261" t="s">
        <v>157</v>
      </c>
      <c r="E18" s="17" t="s">
        <v>145</v>
      </c>
      <c r="F18" s="262">
        <v>1</v>
      </c>
      <c r="G18" s="38"/>
      <c r="H18" s="44"/>
    </row>
    <row r="19" s="2" customFormat="1" ht="16.8" customHeight="1">
      <c r="A19" s="38"/>
      <c r="B19" s="44"/>
      <c r="C19" s="261" t="s">
        <v>143</v>
      </c>
      <c r="D19" s="261" t="s">
        <v>144</v>
      </c>
      <c r="E19" s="17" t="s">
        <v>145</v>
      </c>
      <c r="F19" s="262">
        <v>0.40000000000000002</v>
      </c>
      <c r="G19" s="38"/>
      <c r="H19" s="44"/>
    </row>
    <row r="20" s="2" customFormat="1" ht="16.8" customHeight="1">
      <c r="A20" s="38"/>
      <c r="B20" s="44"/>
      <c r="C20" s="257" t="s">
        <v>181</v>
      </c>
      <c r="D20" s="258" t="s">
        <v>19</v>
      </c>
      <c r="E20" s="259" t="s">
        <v>19</v>
      </c>
      <c r="F20" s="260">
        <v>1</v>
      </c>
      <c r="G20" s="38"/>
      <c r="H20" s="44"/>
    </row>
    <row r="21" s="2" customFormat="1" ht="16.8" customHeight="1">
      <c r="A21" s="38"/>
      <c r="B21" s="44"/>
      <c r="C21" s="261" t="s">
        <v>181</v>
      </c>
      <c r="D21" s="261" t="s">
        <v>182</v>
      </c>
      <c r="E21" s="17" t="s">
        <v>19</v>
      </c>
      <c r="F21" s="262">
        <v>1</v>
      </c>
      <c r="G21" s="38"/>
      <c r="H21" s="44"/>
    </row>
    <row r="22" s="2" customFormat="1" ht="16.8" customHeight="1">
      <c r="A22" s="38"/>
      <c r="B22" s="44"/>
      <c r="C22" s="257" t="s">
        <v>90</v>
      </c>
      <c r="D22" s="258" t="s">
        <v>19</v>
      </c>
      <c r="E22" s="259" t="s">
        <v>19</v>
      </c>
      <c r="F22" s="260">
        <v>1</v>
      </c>
      <c r="G22" s="38"/>
      <c r="H22" s="44"/>
    </row>
    <row r="23" s="2" customFormat="1" ht="16.8" customHeight="1">
      <c r="A23" s="38"/>
      <c r="B23" s="44"/>
      <c r="C23" s="261" t="s">
        <v>90</v>
      </c>
      <c r="D23" s="261" t="s">
        <v>161</v>
      </c>
      <c r="E23" s="17" t="s">
        <v>19</v>
      </c>
      <c r="F23" s="262">
        <v>1</v>
      </c>
      <c r="G23" s="38"/>
      <c r="H23" s="44"/>
    </row>
    <row r="24" s="2" customFormat="1" ht="16.8" customHeight="1">
      <c r="A24" s="38"/>
      <c r="B24" s="44"/>
      <c r="C24" s="263" t="s">
        <v>180</v>
      </c>
      <c r="D24" s="38"/>
      <c r="E24" s="38"/>
      <c r="F24" s="38"/>
      <c r="G24" s="38"/>
      <c r="H24" s="44"/>
    </row>
    <row r="25" s="2" customFormat="1" ht="16.8" customHeight="1">
      <c r="A25" s="38"/>
      <c r="B25" s="44"/>
      <c r="C25" s="261" t="s">
        <v>156</v>
      </c>
      <c r="D25" s="261" t="s">
        <v>157</v>
      </c>
      <c r="E25" s="17" t="s">
        <v>145</v>
      </c>
      <c r="F25" s="262">
        <v>1</v>
      </c>
      <c r="G25" s="38"/>
      <c r="H25" s="44"/>
    </row>
    <row r="26" s="2" customFormat="1" ht="16.8" customHeight="1">
      <c r="A26" s="38"/>
      <c r="B26" s="44"/>
      <c r="C26" s="261" t="s">
        <v>163</v>
      </c>
      <c r="D26" s="261" t="s">
        <v>164</v>
      </c>
      <c r="E26" s="17" t="s">
        <v>145</v>
      </c>
      <c r="F26" s="262">
        <v>1</v>
      </c>
      <c r="G26" s="38"/>
      <c r="H26" s="44"/>
    </row>
    <row r="27" s="2" customFormat="1" ht="16.8" customHeight="1">
      <c r="A27" s="38"/>
      <c r="B27" s="44"/>
      <c r="C27" s="261" t="s">
        <v>168</v>
      </c>
      <c r="D27" s="261" t="s">
        <v>169</v>
      </c>
      <c r="E27" s="17" t="s">
        <v>145</v>
      </c>
      <c r="F27" s="262">
        <v>2</v>
      </c>
      <c r="G27" s="38"/>
      <c r="H27" s="44"/>
    </row>
    <row r="28" s="2" customFormat="1" ht="26.4" customHeight="1">
      <c r="A28" s="38"/>
      <c r="B28" s="44"/>
      <c r="C28" s="256" t="s">
        <v>82</v>
      </c>
      <c r="D28" s="256" t="s">
        <v>83</v>
      </c>
      <c r="E28" s="38"/>
      <c r="F28" s="38"/>
      <c r="G28" s="38"/>
      <c r="H28" s="44"/>
    </row>
    <row r="29" s="2" customFormat="1" ht="16.8" customHeight="1">
      <c r="A29" s="38"/>
      <c r="B29" s="44"/>
      <c r="C29" s="257" t="s">
        <v>88</v>
      </c>
      <c r="D29" s="258" t="s">
        <v>19</v>
      </c>
      <c r="E29" s="259" t="s">
        <v>19</v>
      </c>
      <c r="F29" s="260">
        <v>4</v>
      </c>
      <c r="G29" s="38"/>
      <c r="H29" s="44"/>
    </row>
    <row r="30" s="2" customFormat="1" ht="16.8" customHeight="1">
      <c r="A30" s="38"/>
      <c r="B30" s="44"/>
      <c r="C30" s="261" t="s">
        <v>88</v>
      </c>
      <c r="D30" s="261" t="s">
        <v>89</v>
      </c>
      <c r="E30" s="17" t="s">
        <v>19</v>
      </c>
      <c r="F30" s="262">
        <v>4</v>
      </c>
      <c r="G30" s="38"/>
      <c r="H30" s="44"/>
    </row>
    <row r="31" s="2" customFormat="1" ht="16.8" customHeight="1">
      <c r="A31" s="38"/>
      <c r="B31" s="44"/>
      <c r="C31" s="263" t="s">
        <v>180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261" t="s">
        <v>120</v>
      </c>
      <c r="D32" s="261" t="s">
        <v>121</v>
      </c>
      <c r="E32" s="17" t="s">
        <v>122</v>
      </c>
      <c r="F32" s="262">
        <v>4</v>
      </c>
      <c r="G32" s="38"/>
      <c r="H32" s="44"/>
    </row>
    <row r="33" s="2" customFormat="1" ht="16.8" customHeight="1">
      <c r="A33" s="38"/>
      <c r="B33" s="44"/>
      <c r="C33" s="261" t="s">
        <v>130</v>
      </c>
      <c r="D33" s="261" t="s">
        <v>131</v>
      </c>
      <c r="E33" s="17" t="s">
        <v>122</v>
      </c>
      <c r="F33" s="262">
        <v>4</v>
      </c>
      <c r="G33" s="38"/>
      <c r="H33" s="44"/>
    </row>
    <row r="34" s="2" customFormat="1" ht="16.8" customHeight="1">
      <c r="A34" s="38"/>
      <c r="B34" s="44"/>
      <c r="C34" s="261" t="s">
        <v>136</v>
      </c>
      <c r="D34" s="261" t="s">
        <v>137</v>
      </c>
      <c r="E34" s="17" t="s">
        <v>138</v>
      </c>
      <c r="F34" s="262">
        <v>4</v>
      </c>
      <c r="G34" s="38"/>
      <c r="H34" s="44"/>
    </row>
    <row r="35" s="2" customFormat="1">
      <c r="A35" s="38"/>
      <c r="B35" s="44"/>
      <c r="C35" s="261" t="s">
        <v>150</v>
      </c>
      <c r="D35" s="261" t="s">
        <v>151</v>
      </c>
      <c r="E35" s="17" t="s">
        <v>138</v>
      </c>
      <c r="F35" s="262">
        <v>4</v>
      </c>
      <c r="G35" s="38"/>
      <c r="H35" s="44"/>
    </row>
    <row r="36" s="2" customFormat="1" ht="16.8" customHeight="1">
      <c r="A36" s="38"/>
      <c r="B36" s="44"/>
      <c r="C36" s="261" t="s">
        <v>156</v>
      </c>
      <c r="D36" s="261" t="s">
        <v>157</v>
      </c>
      <c r="E36" s="17" t="s">
        <v>145</v>
      </c>
      <c r="F36" s="262">
        <v>1</v>
      </c>
      <c r="G36" s="38"/>
      <c r="H36" s="44"/>
    </row>
    <row r="37" s="2" customFormat="1" ht="16.8" customHeight="1">
      <c r="A37" s="38"/>
      <c r="B37" s="44"/>
      <c r="C37" s="261" t="s">
        <v>143</v>
      </c>
      <c r="D37" s="261" t="s">
        <v>144</v>
      </c>
      <c r="E37" s="17" t="s">
        <v>145</v>
      </c>
      <c r="F37" s="262">
        <v>0.40000000000000002</v>
      </c>
      <c r="G37" s="38"/>
      <c r="H37" s="44"/>
    </row>
    <row r="38" s="2" customFormat="1" ht="16.8" customHeight="1">
      <c r="A38" s="38"/>
      <c r="B38" s="44"/>
      <c r="C38" s="257" t="s">
        <v>181</v>
      </c>
      <c r="D38" s="258" t="s">
        <v>19</v>
      </c>
      <c r="E38" s="259" t="s">
        <v>19</v>
      </c>
      <c r="F38" s="260">
        <v>1</v>
      </c>
      <c r="G38" s="38"/>
      <c r="H38" s="44"/>
    </row>
    <row r="39" s="2" customFormat="1" ht="16.8" customHeight="1">
      <c r="A39" s="38"/>
      <c r="B39" s="44"/>
      <c r="C39" s="261" t="s">
        <v>181</v>
      </c>
      <c r="D39" s="261" t="s">
        <v>182</v>
      </c>
      <c r="E39" s="17" t="s">
        <v>19</v>
      </c>
      <c r="F39" s="262">
        <v>1</v>
      </c>
      <c r="G39" s="38"/>
      <c r="H39" s="44"/>
    </row>
    <row r="40" s="2" customFormat="1" ht="16.8" customHeight="1">
      <c r="A40" s="38"/>
      <c r="B40" s="44"/>
      <c r="C40" s="257" t="s">
        <v>90</v>
      </c>
      <c r="D40" s="258" t="s">
        <v>19</v>
      </c>
      <c r="E40" s="259" t="s">
        <v>19</v>
      </c>
      <c r="F40" s="260">
        <v>1</v>
      </c>
      <c r="G40" s="38"/>
      <c r="H40" s="44"/>
    </row>
    <row r="41" s="2" customFormat="1" ht="16.8" customHeight="1">
      <c r="A41" s="38"/>
      <c r="B41" s="44"/>
      <c r="C41" s="261" t="s">
        <v>90</v>
      </c>
      <c r="D41" s="261" t="s">
        <v>161</v>
      </c>
      <c r="E41" s="17" t="s">
        <v>19</v>
      </c>
      <c r="F41" s="262">
        <v>1</v>
      </c>
      <c r="G41" s="38"/>
      <c r="H41" s="44"/>
    </row>
    <row r="42" s="2" customFormat="1" ht="16.8" customHeight="1">
      <c r="A42" s="38"/>
      <c r="B42" s="44"/>
      <c r="C42" s="263" t="s">
        <v>180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261" t="s">
        <v>156</v>
      </c>
      <c r="D43" s="261" t="s">
        <v>157</v>
      </c>
      <c r="E43" s="17" t="s">
        <v>145</v>
      </c>
      <c r="F43" s="262">
        <v>1</v>
      </c>
      <c r="G43" s="38"/>
      <c r="H43" s="44"/>
    </row>
    <row r="44" s="2" customFormat="1" ht="16.8" customHeight="1">
      <c r="A44" s="38"/>
      <c r="B44" s="44"/>
      <c r="C44" s="261" t="s">
        <v>163</v>
      </c>
      <c r="D44" s="261" t="s">
        <v>164</v>
      </c>
      <c r="E44" s="17" t="s">
        <v>145</v>
      </c>
      <c r="F44" s="262">
        <v>1</v>
      </c>
      <c r="G44" s="38"/>
      <c r="H44" s="44"/>
    </row>
    <row r="45" s="2" customFormat="1" ht="16.8" customHeight="1">
      <c r="A45" s="38"/>
      <c r="B45" s="44"/>
      <c r="C45" s="261" t="s">
        <v>168</v>
      </c>
      <c r="D45" s="261" t="s">
        <v>169</v>
      </c>
      <c r="E45" s="17" t="s">
        <v>145</v>
      </c>
      <c r="F45" s="262">
        <v>2</v>
      </c>
      <c r="G45" s="38"/>
      <c r="H45" s="44"/>
    </row>
    <row r="46" s="2" customFormat="1" ht="26.4" customHeight="1">
      <c r="A46" s="38"/>
      <c r="B46" s="44"/>
      <c r="C46" s="256" t="s">
        <v>85</v>
      </c>
      <c r="D46" s="256" t="s">
        <v>86</v>
      </c>
      <c r="E46" s="38"/>
      <c r="F46" s="38"/>
      <c r="G46" s="38"/>
      <c r="H46" s="44"/>
    </row>
    <row r="47" s="2" customFormat="1" ht="16.8" customHeight="1">
      <c r="A47" s="38"/>
      <c r="B47" s="44"/>
      <c r="C47" s="257" t="s">
        <v>88</v>
      </c>
      <c r="D47" s="258" t="s">
        <v>19</v>
      </c>
      <c r="E47" s="259" t="s">
        <v>19</v>
      </c>
      <c r="F47" s="260">
        <v>4</v>
      </c>
      <c r="G47" s="38"/>
      <c r="H47" s="44"/>
    </row>
    <row r="48" s="2" customFormat="1" ht="16.8" customHeight="1">
      <c r="A48" s="38"/>
      <c r="B48" s="44"/>
      <c r="C48" s="261" t="s">
        <v>88</v>
      </c>
      <c r="D48" s="261" t="s">
        <v>89</v>
      </c>
      <c r="E48" s="17" t="s">
        <v>19</v>
      </c>
      <c r="F48" s="262">
        <v>4</v>
      </c>
      <c r="G48" s="38"/>
      <c r="H48" s="44"/>
    </row>
    <row r="49" s="2" customFormat="1" ht="16.8" customHeight="1">
      <c r="A49" s="38"/>
      <c r="B49" s="44"/>
      <c r="C49" s="263" t="s">
        <v>180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261" t="s">
        <v>120</v>
      </c>
      <c r="D50" s="261" t="s">
        <v>121</v>
      </c>
      <c r="E50" s="17" t="s">
        <v>122</v>
      </c>
      <c r="F50" s="262">
        <v>4</v>
      </c>
      <c r="G50" s="38"/>
      <c r="H50" s="44"/>
    </row>
    <row r="51" s="2" customFormat="1" ht="16.8" customHeight="1">
      <c r="A51" s="38"/>
      <c r="B51" s="44"/>
      <c r="C51" s="261" t="s">
        <v>130</v>
      </c>
      <c r="D51" s="261" t="s">
        <v>131</v>
      </c>
      <c r="E51" s="17" t="s">
        <v>122</v>
      </c>
      <c r="F51" s="262">
        <v>4</v>
      </c>
      <c r="G51" s="38"/>
      <c r="H51" s="44"/>
    </row>
    <row r="52" s="2" customFormat="1" ht="16.8" customHeight="1">
      <c r="A52" s="38"/>
      <c r="B52" s="44"/>
      <c r="C52" s="261" t="s">
        <v>136</v>
      </c>
      <c r="D52" s="261" t="s">
        <v>137</v>
      </c>
      <c r="E52" s="17" t="s">
        <v>138</v>
      </c>
      <c r="F52" s="262">
        <v>4</v>
      </c>
      <c r="G52" s="38"/>
      <c r="H52" s="44"/>
    </row>
    <row r="53" s="2" customFormat="1">
      <c r="A53" s="38"/>
      <c r="B53" s="44"/>
      <c r="C53" s="261" t="s">
        <v>150</v>
      </c>
      <c r="D53" s="261" t="s">
        <v>151</v>
      </c>
      <c r="E53" s="17" t="s">
        <v>138</v>
      </c>
      <c r="F53" s="262">
        <v>4</v>
      </c>
      <c r="G53" s="38"/>
      <c r="H53" s="44"/>
    </row>
    <row r="54" s="2" customFormat="1" ht="16.8" customHeight="1">
      <c r="A54" s="38"/>
      <c r="B54" s="44"/>
      <c r="C54" s="261" t="s">
        <v>156</v>
      </c>
      <c r="D54" s="261" t="s">
        <v>157</v>
      </c>
      <c r="E54" s="17" t="s">
        <v>145</v>
      </c>
      <c r="F54" s="262">
        <v>1</v>
      </c>
      <c r="G54" s="38"/>
      <c r="H54" s="44"/>
    </row>
    <row r="55" s="2" customFormat="1" ht="16.8" customHeight="1">
      <c r="A55" s="38"/>
      <c r="B55" s="44"/>
      <c r="C55" s="261" t="s">
        <v>143</v>
      </c>
      <c r="D55" s="261" t="s">
        <v>144</v>
      </c>
      <c r="E55" s="17" t="s">
        <v>145</v>
      </c>
      <c r="F55" s="262">
        <v>0.40000000000000002</v>
      </c>
      <c r="G55" s="38"/>
      <c r="H55" s="44"/>
    </row>
    <row r="56" s="2" customFormat="1" ht="16.8" customHeight="1">
      <c r="A56" s="38"/>
      <c r="B56" s="44"/>
      <c r="C56" s="257" t="s">
        <v>181</v>
      </c>
      <c r="D56" s="258" t="s">
        <v>19</v>
      </c>
      <c r="E56" s="259" t="s">
        <v>19</v>
      </c>
      <c r="F56" s="260">
        <v>1</v>
      </c>
      <c r="G56" s="38"/>
      <c r="H56" s="44"/>
    </row>
    <row r="57" s="2" customFormat="1" ht="16.8" customHeight="1">
      <c r="A57" s="38"/>
      <c r="B57" s="44"/>
      <c r="C57" s="261" t="s">
        <v>181</v>
      </c>
      <c r="D57" s="261" t="s">
        <v>182</v>
      </c>
      <c r="E57" s="17" t="s">
        <v>19</v>
      </c>
      <c r="F57" s="262">
        <v>1</v>
      </c>
      <c r="G57" s="38"/>
      <c r="H57" s="44"/>
    </row>
    <row r="58" s="2" customFormat="1" ht="16.8" customHeight="1">
      <c r="A58" s="38"/>
      <c r="B58" s="44"/>
      <c r="C58" s="257" t="s">
        <v>90</v>
      </c>
      <c r="D58" s="258" t="s">
        <v>19</v>
      </c>
      <c r="E58" s="259" t="s">
        <v>19</v>
      </c>
      <c r="F58" s="260">
        <v>1</v>
      </c>
      <c r="G58" s="38"/>
      <c r="H58" s="44"/>
    </row>
    <row r="59" s="2" customFormat="1" ht="16.8" customHeight="1">
      <c r="A59" s="38"/>
      <c r="B59" s="44"/>
      <c r="C59" s="261" t="s">
        <v>90</v>
      </c>
      <c r="D59" s="261" t="s">
        <v>161</v>
      </c>
      <c r="E59" s="17" t="s">
        <v>19</v>
      </c>
      <c r="F59" s="262">
        <v>1</v>
      </c>
      <c r="G59" s="38"/>
      <c r="H59" s="44"/>
    </row>
    <row r="60" s="2" customFormat="1" ht="16.8" customHeight="1">
      <c r="A60" s="38"/>
      <c r="B60" s="44"/>
      <c r="C60" s="263" t="s">
        <v>180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261" t="s">
        <v>156</v>
      </c>
      <c r="D61" s="261" t="s">
        <v>157</v>
      </c>
      <c r="E61" s="17" t="s">
        <v>145</v>
      </c>
      <c r="F61" s="262">
        <v>1</v>
      </c>
      <c r="G61" s="38"/>
      <c r="H61" s="44"/>
    </row>
    <row r="62" s="2" customFormat="1" ht="16.8" customHeight="1">
      <c r="A62" s="38"/>
      <c r="B62" s="44"/>
      <c r="C62" s="261" t="s">
        <v>163</v>
      </c>
      <c r="D62" s="261" t="s">
        <v>164</v>
      </c>
      <c r="E62" s="17" t="s">
        <v>145</v>
      </c>
      <c r="F62" s="262">
        <v>1</v>
      </c>
      <c r="G62" s="38"/>
      <c r="H62" s="44"/>
    </row>
    <row r="63" s="2" customFormat="1" ht="16.8" customHeight="1">
      <c r="A63" s="38"/>
      <c r="B63" s="44"/>
      <c r="C63" s="261" t="s">
        <v>168</v>
      </c>
      <c r="D63" s="261" t="s">
        <v>169</v>
      </c>
      <c r="E63" s="17" t="s">
        <v>145</v>
      </c>
      <c r="F63" s="262">
        <v>2</v>
      </c>
      <c r="G63" s="38"/>
      <c r="H63" s="44"/>
    </row>
    <row r="64" s="2" customFormat="1" ht="7.44" customHeight="1">
      <c r="A64" s="38"/>
      <c r="B64" s="157"/>
      <c r="C64" s="158"/>
      <c r="D64" s="158"/>
      <c r="E64" s="158"/>
      <c r="F64" s="158"/>
      <c r="G64" s="158"/>
      <c r="H64" s="44"/>
    </row>
    <row r="65" s="2" customFormat="1">
      <c r="A65" s="38"/>
      <c r="B65" s="38"/>
      <c r="C65" s="38"/>
      <c r="D65" s="38"/>
      <c r="E65" s="38"/>
      <c r="F65" s="38"/>
      <c r="G65" s="38"/>
      <c r="H65" s="38"/>
    </row>
  </sheetData>
  <sheetProtection sheet="1" formatColumns="0" formatRows="0" objects="1" scenarios="1" spinCount="100000" saltValue="+MtouAyvrJBtBvgH/bsEZoC2HprNTamWFSwMFQncV5RjYTPqmVKgB0Dp49NjJsR8BdFxZ8uiEczPRmePZBQI8w==" hashValue="j5/SPGStgsJLm5Bd4V/DTdPLBHLpG8Z4+o1dIWNoy8USKdYErrW9penrWr2Uh3RSUSU21kO51r9yxUHPc+aJ2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4" customFormat="1" ht="45" customHeight="1">
      <c r="B3" s="268"/>
      <c r="C3" s="269" t="s">
        <v>183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184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185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186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187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188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189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190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191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192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193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78</v>
      </c>
      <c r="F18" s="275" t="s">
        <v>194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195</v>
      </c>
      <c r="F19" s="275" t="s">
        <v>196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197</v>
      </c>
      <c r="F20" s="275" t="s">
        <v>198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199</v>
      </c>
      <c r="F21" s="275" t="s">
        <v>200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201</v>
      </c>
      <c r="F22" s="275" t="s">
        <v>202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203</v>
      </c>
      <c r="F23" s="275" t="s">
        <v>204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205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206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207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208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209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210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211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212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213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103</v>
      </c>
      <c r="F36" s="275"/>
      <c r="G36" s="275" t="s">
        <v>214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215</v>
      </c>
      <c r="F37" s="275"/>
      <c r="G37" s="275" t="s">
        <v>216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52</v>
      </c>
      <c r="F38" s="275"/>
      <c r="G38" s="275" t="s">
        <v>217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53</v>
      </c>
      <c r="F39" s="275"/>
      <c r="G39" s="275" t="s">
        <v>218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104</v>
      </c>
      <c r="F40" s="275"/>
      <c r="G40" s="275" t="s">
        <v>219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105</v>
      </c>
      <c r="F41" s="275"/>
      <c r="G41" s="275" t="s">
        <v>220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221</v>
      </c>
      <c r="F42" s="275"/>
      <c r="G42" s="275" t="s">
        <v>222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223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224</v>
      </c>
      <c r="F44" s="275"/>
      <c r="G44" s="275" t="s">
        <v>225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107</v>
      </c>
      <c r="F45" s="275"/>
      <c r="G45" s="275" t="s">
        <v>226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227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228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229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230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231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232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233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234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235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236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237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238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239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240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241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242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243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244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245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246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247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248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249</v>
      </c>
      <c r="D76" s="293"/>
      <c r="E76" s="293"/>
      <c r="F76" s="293" t="s">
        <v>250</v>
      </c>
      <c r="G76" s="294"/>
      <c r="H76" s="293" t="s">
        <v>53</v>
      </c>
      <c r="I76" s="293" t="s">
        <v>56</v>
      </c>
      <c r="J76" s="293" t="s">
        <v>251</v>
      </c>
      <c r="K76" s="292"/>
    </row>
    <row r="77" s="1" customFormat="1" ht="17.25" customHeight="1">
      <c r="B77" s="290"/>
      <c r="C77" s="295" t="s">
        <v>252</v>
      </c>
      <c r="D77" s="295"/>
      <c r="E77" s="295"/>
      <c r="F77" s="296" t="s">
        <v>253</v>
      </c>
      <c r="G77" s="297"/>
      <c r="H77" s="295"/>
      <c r="I77" s="295"/>
      <c r="J77" s="295" t="s">
        <v>254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52</v>
      </c>
      <c r="D79" s="300"/>
      <c r="E79" s="300"/>
      <c r="F79" s="301" t="s">
        <v>255</v>
      </c>
      <c r="G79" s="302"/>
      <c r="H79" s="278" t="s">
        <v>256</v>
      </c>
      <c r="I79" s="278" t="s">
        <v>257</v>
      </c>
      <c r="J79" s="278">
        <v>20</v>
      </c>
      <c r="K79" s="292"/>
    </row>
    <row r="80" s="1" customFormat="1" ht="15" customHeight="1">
      <c r="B80" s="290"/>
      <c r="C80" s="278" t="s">
        <v>258</v>
      </c>
      <c r="D80" s="278"/>
      <c r="E80" s="278"/>
      <c r="F80" s="301" t="s">
        <v>255</v>
      </c>
      <c r="G80" s="302"/>
      <c r="H80" s="278" t="s">
        <v>259</v>
      </c>
      <c r="I80" s="278" t="s">
        <v>257</v>
      </c>
      <c r="J80" s="278">
        <v>120</v>
      </c>
      <c r="K80" s="292"/>
    </row>
    <row r="81" s="1" customFormat="1" ht="15" customHeight="1">
      <c r="B81" s="303"/>
      <c r="C81" s="278" t="s">
        <v>260</v>
      </c>
      <c r="D81" s="278"/>
      <c r="E81" s="278"/>
      <c r="F81" s="301" t="s">
        <v>261</v>
      </c>
      <c r="G81" s="302"/>
      <c r="H81" s="278" t="s">
        <v>262</v>
      </c>
      <c r="I81" s="278" t="s">
        <v>257</v>
      </c>
      <c r="J81" s="278">
        <v>50</v>
      </c>
      <c r="K81" s="292"/>
    </row>
    <row r="82" s="1" customFormat="1" ht="15" customHeight="1">
      <c r="B82" s="303"/>
      <c r="C82" s="278" t="s">
        <v>263</v>
      </c>
      <c r="D82" s="278"/>
      <c r="E82" s="278"/>
      <c r="F82" s="301" t="s">
        <v>255</v>
      </c>
      <c r="G82" s="302"/>
      <c r="H82" s="278" t="s">
        <v>264</v>
      </c>
      <c r="I82" s="278" t="s">
        <v>265</v>
      </c>
      <c r="J82" s="278"/>
      <c r="K82" s="292"/>
    </row>
    <row r="83" s="1" customFormat="1" ht="15" customHeight="1">
      <c r="B83" s="303"/>
      <c r="C83" s="304" t="s">
        <v>266</v>
      </c>
      <c r="D83" s="304"/>
      <c r="E83" s="304"/>
      <c r="F83" s="305" t="s">
        <v>261</v>
      </c>
      <c r="G83" s="304"/>
      <c r="H83" s="304" t="s">
        <v>267</v>
      </c>
      <c r="I83" s="304" t="s">
        <v>257</v>
      </c>
      <c r="J83" s="304">
        <v>15</v>
      </c>
      <c r="K83" s="292"/>
    </row>
    <row r="84" s="1" customFormat="1" ht="15" customHeight="1">
      <c r="B84" s="303"/>
      <c r="C84" s="304" t="s">
        <v>268</v>
      </c>
      <c r="D84" s="304"/>
      <c r="E84" s="304"/>
      <c r="F84" s="305" t="s">
        <v>261</v>
      </c>
      <c r="G84" s="304"/>
      <c r="H84" s="304" t="s">
        <v>269</v>
      </c>
      <c r="I84" s="304" t="s">
        <v>257</v>
      </c>
      <c r="J84" s="304">
        <v>15</v>
      </c>
      <c r="K84" s="292"/>
    </row>
    <row r="85" s="1" customFormat="1" ht="15" customHeight="1">
      <c r="B85" s="303"/>
      <c r="C85" s="304" t="s">
        <v>270</v>
      </c>
      <c r="D85" s="304"/>
      <c r="E85" s="304"/>
      <c r="F85" s="305" t="s">
        <v>261</v>
      </c>
      <c r="G85" s="304"/>
      <c r="H85" s="304" t="s">
        <v>271</v>
      </c>
      <c r="I85" s="304" t="s">
        <v>257</v>
      </c>
      <c r="J85" s="304">
        <v>20</v>
      </c>
      <c r="K85" s="292"/>
    </row>
    <row r="86" s="1" customFormat="1" ht="15" customHeight="1">
      <c r="B86" s="303"/>
      <c r="C86" s="304" t="s">
        <v>272</v>
      </c>
      <c r="D86" s="304"/>
      <c r="E86" s="304"/>
      <c r="F86" s="305" t="s">
        <v>261</v>
      </c>
      <c r="G86" s="304"/>
      <c r="H86" s="304" t="s">
        <v>273</v>
      </c>
      <c r="I86" s="304" t="s">
        <v>257</v>
      </c>
      <c r="J86" s="304">
        <v>20</v>
      </c>
      <c r="K86" s="292"/>
    </row>
    <row r="87" s="1" customFormat="1" ht="15" customHeight="1">
      <c r="B87" s="303"/>
      <c r="C87" s="278" t="s">
        <v>274</v>
      </c>
      <c r="D87" s="278"/>
      <c r="E87" s="278"/>
      <c r="F87" s="301" t="s">
        <v>261</v>
      </c>
      <c r="G87" s="302"/>
      <c r="H87" s="278" t="s">
        <v>275</v>
      </c>
      <c r="I87" s="278" t="s">
        <v>257</v>
      </c>
      <c r="J87" s="278">
        <v>50</v>
      </c>
      <c r="K87" s="292"/>
    </row>
    <row r="88" s="1" customFormat="1" ht="15" customHeight="1">
      <c r="B88" s="303"/>
      <c r="C88" s="278" t="s">
        <v>276</v>
      </c>
      <c r="D88" s="278"/>
      <c r="E88" s="278"/>
      <c r="F88" s="301" t="s">
        <v>261</v>
      </c>
      <c r="G88" s="302"/>
      <c r="H88" s="278" t="s">
        <v>277</v>
      </c>
      <c r="I88" s="278" t="s">
        <v>257</v>
      </c>
      <c r="J88" s="278">
        <v>20</v>
      </c>
      <c r="K88" s="292"/>
    </row>
    <row r="89" s="1" customFormat="1" ht="15" customHeight="1">
      <c r="B89" s="303"/>
      <c r="C89" s="278" t="s">
        <v>278</v>
      </c>
      <c r="D89" s="278"/>
      <c r="E89" s="278"/>
      <c r="F89" s="301" t="s">
        <v>261</v>
      </c>
      <c r="G89" s="302"/>
      <c r="H89" s="278" t="s">
        <v>279</v>
      </c>
      <c r="I89" s="278" t="s">
        <v>257</v>
      </c>
      <c r="J89" s="278">
        <v>20</v>
      </c>
      <c r="K89" s="292"/>
    </row>
    <row r="90" s="1" customFormat="1" ht="15" customHeight="1">
      <c r="B90" s="303"/>
      <c r="C90" s="278" t="s">
        <v>280</v>
      </c>
      <c r="D90" s="278"/>
      <c r="E90" s="278"/>
      <c r="F90" s="301" t="s">
        <v>261</v>
      </c>
      <c r="G90" s="302"/>
      <c r="H90" s="278" t="s">
        <v>281</v>
      </c>
      <c r="I90" s="278" t="s">
        <v>257</v>
      </c>
      <c r="J90" s="278">
        <v>50</v>
      </c>
      <c r="K90" s="292"/>
    </row>
    <row r="91" s="1" customFormat="1" ht="15" customHeight="1">
      <c r="B91" s="303"/>
      <c r="C91" s="278" t="s">
        <v>282</v>
      </c>
      <c r="D91" s="278"/>
      <c r="E91" s="278"/>
      <c r="F91" s="301" t="s">
        <v>261</v>
      </c>
      <c r="G91" s="302"/>
      <c r="H91" s="278" t="s">
        <v>282</v>
      </c>
      <c r="I91" s="278" t="s">
        <v>257</v>
      </c>
      <c r="J91" s="278">
        <v>50</v>
      </c>
      <c r="K91" s="292"/>
    </row>
    <row r="92" s="1" customFormat="1" ht="15" customHeight="1">
      <c r="B92" s="303"/>
      <c r="C92" s="278" t="s">
        <v>283</v>
      </c>
      <c r="D92" s="278"/>
      <c r="E92" s="278"/>
      <c r="F92" s="301" t="s">
        <v>261</v>
      </c>
      <c r="G92" s="302"/>
      <c r="H92" s="278" t="s">
        <v>284</v>
      </c>
      <c r="I92" s="278" t="s">
        <v>257</v>
      </c>
      <c r="J92" s="278">
        <v>255</v>
      </c>
      <c r="K92" s="292"/>
    </row>
    <row r="93" s="1" customFormat="1" ht="15" customHeight="1">
      <c r="B93" s="303"/>
      <c r="C93" s="278" t="s">
        <v>285</v>
      </c>
      <c r="D93" s="278"/>
      <c r="E93" s="278"/>
      <c r="F93" s="301" t="s">
        <v>255</v>
      </c>
      <c r="G93" s="302"/>
      <c r="H93" s="278" t="s">
        <v>286</v>
      </c>
      <c r="I93" s="278" t="s">
        <v>287</v>
      </c>
      <c r="J93" s="278"/>
      <c r="K93" s="292"/>
    </row>
    <row r="94" s="1" customFormat="1" ht="15" customHeight="1">
      <c r="B94" s="303"/>
      <c r="C94" s="278" t="s">
        <v>288</v>
      </c>
      <c r="D94" s="278"/>
      <c r="E94" s="278"/>
      <c r="F94" s="301" t="s">
        <v>255</v>
      </c>
      <c r="G94" s="302"/>
      <c r="H94" s="278" t="s">
        <v>289</v>
      </c>
      <c r="I94" s="278" t="s">
        <v>290</v>
      </c>
      <c r="J94" s="278"/>
      <c r="K94" s="292"/>
    </row>
    <row r="95" s="1" customFormat="1" ht="15" customHeight="1">
      <c r="B95" s="303"/>
      <c r="C95" s="278" t="s">
        <v>291</v>
      </c>
      <c r="D95" s="278"/>
      <c r="E95" s="278"/>
      <c r="F95" s="301" t="s">
        <v>255</v>
      </c>
      <c r="G95" s="302"/>
      <c r="H95" s="278" t="s">
        <v>291</v>
      </c>
      <c r="I95" s="278" t="s">
        <v>290</v>
      </c>
      <c r="J95" s="278"/>
      <c r="K95" s="292"/>
    </row>
    <row r="96" s="1" customFormat="1" ht="15" customHeight="1">
      <c r="B96" s="303"/>
      <c r="C96" s="278" t="s">
        <v>37</v>
      </c>
      <c r="D96" s="278"/>
      <c r="E96" s="278"/>
      <c r="F96" s="301" t="s">
        <v>255</v>
      </c>
      <c r="G96" s="302"/>
      <c r="H96" s="278" t="s">
        <v>292</v>
      </c>
      <c r="I96" s="278" t="s">
        <v>290</v>
      </c>
      <c r="J96" s="278"/>
      <c r="K96" s="292"/>
    </row>
    <row r="97" s="1" customFormat="1" ht="15" customHeight="1">
      <c r="B97" s="303"/>
      <c r="C97" s="278" t="s">
        <v>47</v>
      </c>
      <c r="D97" s="278"/>
      <c r="E97" s="278"/>
      <c r="F97" s="301" t="s">
        <v>255</v>
      </c>
      <c r="G97" s="302"/>
      <c r="H97" s="278" t="s">
        <v>293</v>
      </c>
      <c r="I97" s="278" t="s">
        <v>290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294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249</v>
      </c>
      <c r="D103" s="293"/>
      <c r="E103" s="293"/>
      <c r="F103" s="293" t="s">
        <v>250</v>
      </c>
      <c r="G103" s="294"/>
      <c r="H103" s="293" t="s">
        <v>53</v>
      </c>
      <c r="I103" s="293" t="s">
        <v>56</v>
      </c>
      <c r="J103" s="293" t="s">
        <v>251</v>
      </c>
      <c r="K103" s="292"/>
    </row>
    <row r="104" s="1" customFormat="1" ht="17.25" customHeight="1">
      <c r="B104" s="290"/>
      <c r="C104" s="295" t="s">
        <v>252</v>
      </c>
      <c r="D104" s="295"/>
      <c r="E104" s="295"/>
      <c r="F104" s="296" t="s">
        <v>253</v>
      </c>
      <c r="G104" s="297"/>
      <c r="H104" s="295"/>
      <c r="I104" s="295"/>
      <c r="J104" s="295" t="s">
        <v>254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52</v>
      </c>
      <c r="D106" s="300"/>
      <c r="E106" s="300"/>
      <c r="F106" s="301" t="s">
        <v>255</v>
      </c>
      <c r="G106" s="278"/>
      <c r="H106" s="278" t="s">
        <v>295</v>
      </c>
      <c r="I106" s="278" t="s">
        <v>257</v>
      </c>
      <c r="J106" s="278">
        <v>20</v>
      </c>
      <c r="K106" s="292"/>
    </row>
    <row r="107" s="1" customFormat="1" ht="15" customHeight="1">
      <c r="B107" s="290"/>
      <c r="C107" s="278" t="s">
        <v>258</v>
      </c>
      <c r="D107" s="278"/>
      <c r="E107" s="278"/>
      <c r="F107" s="301" t="s">
        <v>255</v>
      </c>
      <c r="G107" s="278"/>
      <c r="H107" s="278" t="s">
        <v>295</v>
      </c>
      <c r="I107" s="278" t="s">
        <v>257</v>
      </c>
      <c r="J107" s="278">
        <v>120</v>
      </c>
      <c r="K107" s="292"/>
    </row>
    <row r="108" s="1" customFormat="1" ht="15" customHeight="1">
      <c r="B108" s="303"/>
      <c r="C108" s="278" t="s">
        <v>260</v>
      </c>
      <c r="D108" s="278"/>
      <c r="E108" s="278"/>
      <c r="F108" s="301" t="s">
        <v>261</v>
      </c>
      <c r="G108" s="278"/>
      <c r="H108" s="278" t="s">
        <v>295</v>
      </c>
      <c r="I108" s="278" t="s">
        <v>257</v>
      </c>
      <c r="J108" s="278">
        <v>50</v>
      </c>
      <c r="K108" s="292"/>
    </row>
    <row r="109" s="1" customFormat="1" ht="15" customHeight="1">
      <c r="B109" s="303"/>
      <c r="C109" s="278" t="s">
        <v>263</v>
      </c>
      <c r="D109" s="278"/>
      <c r="E109" s="278"/>
      <c r="F109" s="301" t="s">
        <v>255</v>
      </c>
      <c r="G109" s="278"/>
      <c r="H109" s="278" t="s">
        <v>295</v>
      </c>
      <c r="I109" s="278" t="s">
        <v>265</v>
      </c>
      <c r="J109" s="278"/>
      <c r="K109" s="292"/>
    </row>
    <row r="110" s="1" customFormat="1" ht="15" customHeight="1">
      <c r="B110" s="303"/>
      <c r="C110" s="278" t="s">
        <v>274</v>
      </c>
      <c r="D110" s="278"/>
      <c r="E110" s="278"/>
      <c r="F110" s="301" t="s">
        <v>261</v>
      </c>
      <c r="G110" s="278"/>
      <c r="H110" s="278" t="s">
        <v>295</v>
      </c>
      <c r="I110" s="278" t="s">
        <v>257</v>
      </c>
      <c r="J110" s="278">
        <v>50</v>
      </c>
      <c r="K110" s="292"/>
    </row>
    <row r="111" s="1" customFormat="1" ht="15" customHeight="1">
      <c r="B111" s="303"/>
      <c r="C111" s="278" t="s">
        <v>282</v>
      </c>
      <c r="D111" s="278"/>
      <c r="E111" s="278"/>
      <c r="F111" s="301" t="s">
        <v>261</v>
      </c>
      <c r="G111" s="278"/>
      <c r="H111" s="278" t="s">
        <v>295</v>
      </c>
      <c r="I111" s="278" t="s">
        <v>257</v>
      </c>
      <c r="J111" s="278">
        <v>50</v>
      </c>
      <c r="K111" s="292"/>
    </row>
    <row r="112" s="1" customFormat="1" ht="15" customHeight="1">
      <c r="B112" s="303"/>
      <c r="C112" s="278" t="s">
        <v>280</v>
      </c>
      <c r="D112" s="278"/>
      <c r="E112" s="278"/>
      <c r="F112" s="301" t="s">
        <v>261</v>
      </c>
      <c r="G112" s="278"/>
      <c r="H112" s="278" t="s">
        <v>295</v>
      </c>
      <c r="I112" s="278" t="s">
        <v>257</v>
      </c>
      <c r="J112" s="278">
        <v>50</v>
      </c>
      <c r="K112" s="292"/>
    </row>
    <row r="113" s="1" customFormat="1" ht="15" customHeight="1">
      <c r="B113" s="303"/>
      <c r="C113" s="278" t="s">
        <v>52</v>
      </c>
      <c r="D113" s="278"/>
      <c r="E113" s="278"/>
      <c r="F113" s="301" t="s">
        <v>255</v>
      </c>
      <c r="G113" s="278"/>
      <c r="H113" s="278" t="s">
        <v>296</v>
      </c>
      <c r="I113" s="278" t="s">
        <v>257</v>
      </c>
      <c r="J113" s="278">
        <v>20</v>
      </c>
      <c r="K113" s="292"/>
    </row>
    <row r="114" s="1" customFormat="1" ht="15" customHeight="1">
      <c r="B114" s="303"/>
      <c r="C114" s="278" t="s">
        <v>297</v>
      </c>
      <c r="D114" s="278"/>
      <c r="E114" s="278"/>
      <c r="F114" s="301" t="s">
        <v>255</v>
      </c>
      <c r="G114" s="278"/>
      <c r="H114" s="278" t="s">
        <v>298</v>
      </c>
      <c r="I114" s="278" t="s">
        <v>257</v>
      </c>
      <c r="J114" s="278">
        <v>120</v>
      </c>
      <c r="K114" s="292"/>
    </row>
    <row r="115" s="1" customFormat="1" ht="15" customHeight="1">
      <c r="B115" s="303"/>
      <c r="C115" s="278" t="s">
        <v>37</v>
      </c>
      <c r="D115" s="278"/>
      <c r="E115" s="278"/>
      <c r="F115" s="301" t="s">
        <v>255</v>
      </c>
      <c r="G115" s="278"/>
      <c r="H115" s="278" t="s">
        <v>299</v>
      </c>
      <c r="I115" s="278" t="s">
        <v>290</v>
      </c>
      <c r="J115" s="278"/>
      <c r="K115" s="292"/>
    </row>
    <row r="116" s="1" customFormat="1" ht="15" customHeight="1">
      <c r="B116" s="303"/>
      <c r="C116" s="278" t="s">
        <v>47</v>
      </c>
      <c r="D116" s="278"/>
      <c r="E116" s="278"/>
      <c r="F116" s="301" t="s">
        <v>255</v>
      </c>
      <c r="G116" s="278"/>
      <c r="H116" s="278" t="s">
        <v>300</v>
      </c>
      <c r="I116" s="278" t="s">
        <v>290</v>
      </c>
      <c r="J116" s="278"/>
      <c r="K116" s="292"/>
    </row>
    <row r="117" s="1" customFormat="1" ht="15" customHeight="1">
      <c r="B117" s="303"/>
      <c r="C117" s="278" t="s">
        <v>56</v>
      </c>
      <c r="D117" s="278"/>
      <c r="E117" s="278"/>
      <c r="F117" s="301" t="s">
        <v>255</v>
      </c>
      <c r="G117" s="278"/>
      <c r="H117" s="278" t="s">
        <v>301</v>
      </c>
      <c r="I117" s="278" t="s">
        <v>302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303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249</v>
      </c>
      <c r="D123" s="293"/>
      <c r="E123" s="293"/>
      <c r="F123" s="293" t="s">
        <v>250</v>
      </c>
      <c r="G123" s="294"/>
      <c r="H123" s="293" t="s">
        <v>53</v>
      </c>
      <c r="I123" s="293" t="s">
        <v>56</v>
      </c>
      <c r="J123" s="293" t="s">
        <v>251</v>
      </c>
      <c r="K123" s="322"/>
    </row>
    <row r="124" s="1" customFormat="1" ht="17.25" customHeight="1">
      <c r="B124" s="321"/>
      <c r="C124" s="295" t="s">
        <v>252</v>
      </c>
      <c r="D124" s="295"/>
      <c r="E124" s="295"/>
      <c r="F124" s="296" t="s">
        <v>253</v>
      </c>
      <c r="G124" s="297"/>
      <c r="H124" s="295"/>
      <c r="I124" s="295"/>
      <c r="J124" s="295" t="s">
        <v>254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258</v>
      </c>
      <c r="D126" s="300"/>
      <c r="E126" s="300"/>
      <c r="F126" s="301" t="s">
        <v>255</v>
      </c>
      <c r="G126" s="278"/>
      <c r="H126" s="278" t="s">
        <v>295</v>
      </c>
      <c r="I126" s="278" t="s">
        <v>257</v>
      </c>
      <c r="J126" s="278">
        <v>120</v>
      </c>
      <c r="K126" s="326"/>
    </row>
    <row r="127" s="1" customFormat="1" ht="15" customHeight="1">
      <c r="B127" s="323"/>
      <c r="C127" s="278" t="s">
        <v>304</v>
      </c>
      <c r="D127" s="278"/>
      <c r="E127" s="278"/>
      <c r="F127" s="301" t="s">
        <v>255</v>
      </c>
      <c r="G127" s="278"/>
      <c r="H127" s="278" t="s">
        <v>305</v>
      </c>
      <c r="I127" s="278" t="s">
        <v>257</v>
      </c>
      <c r="J127" s="278" t="s">
        <v>306</v>
      </c>
      <c r="K127" s="326"/>
    </row>
    <row r="128" s="1" customFormat="1" ht="15" customHeight="1">
      <c r="B128" s="323"/>
      <c r="C128" s="278" t="s">
        <v>203</v>
      </c>
      <c r="D128" s="278"/>
      <c r="E128" s="278"/>
      <c r="F128" s="301" t="s">
        <v>255</v>
      </c>
      <c r="G128" s="278"/>
      <c r="H128" s="278" t="s">
        <v>307</v>
      </c>
      <c r="I128" s="278" t="s">
        <v>257</v>
      </c>
      <c r="J128" s="278" t="s">
        <v>306</v>
      </c>
      <c r="K128" s="326"/>
    </row>
    <row r="129" s="1" customFormat="1" ht="15" customHeight="1">
      <c r="B129" s="323"/>
      <c r="C129" s="278" t="s">
        <v>266</v>
      </c>
      <c r="D129" s="278"/>
      <c r="E129" s="278"/>
      <c r="F129" s="301" t="s">
        <v>261</v>
      </c>
      <c r="G129" s="278"/>
      <c r="H129" s="278" t="s">
        <v>267</v>
      </c>
      <c r="I129" s="278" t="s">
        <v>257</v>
      </c>
      <c r="J129" s="278">
        <v>15</v>
      </c>
      <c r="K129" s="326"/>
    </row>
    <row r="130" s="1" customFormat="1" ht="15" customHeight="1">
      <c r="B130" s="323"/>
      <c r="C130" s="304" t="s">
        <v>268</v>
      </c>
      <c r="D130" s="304"/>
      <c r="E130" s="304"/>
      <c r="F130" s="305" t="s">
        <v>261</v>
      </c>
      <c r="G130" s="304"/>
      <c r="H130" s="304" t="s">
        <v>269</v>
      </c>
      <c r="I130" s="304" t="s">
        <v>257</v>
      </c>
      <c r="J130" s="304">
        <v>15</v>
      </c>
      <c r="K130" s="326"/>
    </row>
    <row r="131" s="1" customFormat="1" ht="15" customHeight="1">
      <c r="B131" s="323"/>
      <c r="C131" s="304" t="s">
        <v>270</v>
      </c>
      <c r="D131" s="304"/>
      <c r="E131" s="304"/>
      <c r="F131" s="305" t="s">
        <v>261</v>
      </c>
      <c r="G131" s="304"/>
      <c r="H131" s="304" t="s">
        <v>271</v>
      </c>
      <c r="I131" s="304" t="s">
        <v>257</v>
      </c>
      <c r="J131" s="304">
        <v>20</v>
      </c>
      <c r="K131" s="326"/>
    </row>
    <row r="132" s="1" customFormat="1" ht="15" customHeight="1">
      <c r="B132" s="323"/>
      <c r="C132" s="304" t="s">
        <v>272</v>
      </c>
      <c r="D132" s="304"/>
      <c r="E132" s="304"/>
      <c r="F132" s="305" t="s">
        <v>261</v>
      </c>
      <c r="G132" s="304"/>
      <c r="H132" s="304" t="s">
        <v>273</v>
      </c>
      <c r="I132" s="304" t="s">
        <v>257</v>
      </c>
      <c r="J132" s="304">
        <v>20</v>
      </c>
      <c r="K132" s="326"/>
    </row>
    <row r="133" s="1" customFormat="1" ht="15" customHeight="1">
      <c r="B133" s="323"/>
      <c r="C133" s="278" t="s">
        <v>260</v>
      </c>
      <c r="D133" s="278"/>
      <c r="E133" s="278"/>
      <c r="F133" s="301" t="s">
        <v>261</v>
      </c>
      <c r="G133" s="278"/>
      <c r="H133" s="278" t="s">
        <v>295</v>
      </c>
      <c r="I133" s="278" t="s">
        <v>257</v>
      </c>
      <c r="J133" s="278">
        <v>50</v>
      </c>
      <c r="K133" s="326"/>
    </row>
    <row r="134" s="1" customFormat="1" ht="15" customHeight="1">
      <c r="B134" s="323"/>
      <c r="C134" s="278" t="s">
        <v>274</v>
      </c>
      <c r="D134" s="278"/>
      <c r="E134" s="278"/>
      <c r="F134" s="301" t="s">
        <v>261</v>
      </c>
      <c r="G134" s="278"/>
      <c r="H134" s="278" t="s">
        <v>295</v>
      </c>
      <c r="I134" s="278" t="s">
        <v>257</v>
      </c>
      <c r="J134" s="278">
        <v>50</v>
      </c>
      <c r="K134" s="326"/>
    </row>
    <row r="135" s="1" customFormat="1" ht="15" customHeight="1">
      <c r="B135" s="323"/>
      <c r="C135" s="278" t="s">
        <v>280</v>
      </c>
      <c r="D135" s="278"/>
      <c r="E135" s="278"/>
      <c r="F135" s="301" t="s">
        <v>261</v>
      </c>
      <c r="G135" s="278"/>
      <c r="H135" s="278" t="s">
        <v>295</v>
      </c>
      <c r="I135" s="278" t="s">
        <v>257</v>
      </c>
      <c r="J135" s="278">
        <v>50</v>
      </c>
      <c r="K135" s="326"/>
    </row>
    <row r="136" s="1" customFormat="1" ht="15" customHeight="1">
      <c r="B136" s="323"/>
      <c r="C136" s="278" t="s">
        <v>282</v>
      </c>
      <c r="D136" s="278"/>
      <c r="E136" s="278"/>
      <c r="F136" s="301" t="s">
        <v>261</v>
      </c>
      <c r="G136" s="278"/>
      <c r="H136" s="278" t="s">
        <v>295</v>
      </c>
      <c r="I136" s="278" t="s">
        <v>257</v>
      </c>
      <c r="J136" s="278">
        <v>50</v>
      </c>
      <c r="K136" s="326"/>
    </row>
    <row r="137" s="1" customFormat="1" ht="15" customHeight="1">
      <c r="B137" s="323"/>
      <c r="C137" s="278" t="s">
        <v>283</v>
      </c>
      <c r="D137" s="278"/>
      <c r="E137" s="278"/>
      <c r="F137" s="301" t="s">
        <v>261</v>
      </c>
      <c r="G137" s="278"/>
      <c r="H137" s="278" t="s">
        <v>308</v>
      </c>
      <c r="I137" s="278" t="s">
        <v>257</v>
      </c>
      <c r="J137" s="278">
        <v>255</v>
      </c>
      <c r="K137" s="326"/>
    </row>
    <row r="138" s="1" customFormat="1" ht="15" customHeight="1">
      <c r="B138" s="323"/>
      <c r="C138" s="278" t="s">
        <v>285</v>
      </c>
      <c r="D138" s="278"/>
      <c r="E138" s="278"/>
      <c r="F138" s="301" t="s">
        <v>255</v>
      </c>
      <c r="G138" s="278"/>
      <c r="H138" s="278" t="s">
        <v>309</v>
      </c>
      <c r="I138" s="278" t="s">
        <v>287</v>
      </c>
      <c r="J138" s="278"/>
      <c r="K138" s="326"/>
    </row>
    <row r="139" s="1" customFormat="1" ht="15" customHeight="1">
      <c r="B139" s="323"/>
      <c r="C139" s="278" t="s">
        <v>288</v>
      </c>
      <c r="D139" s="278"/>
      <c r="E139" s="278"/>
      <c r="F139" s="301" t="s">
        <v>255</v>
      </c>
      <c r="G139" s="278"/>
      <c r="H139" s="278" t="s">
        <v>310</v>
      </c>
      <c r="I139" s="278" t="s">
        <v>290</v>
      </c>
      <c r="J139" s="278"/>
      <c r="K139" s="326"/>
    </row>
    <row r="140" s="1" customFormat="1" ht="15" customHeight="1">
      <c r="B140" s="323"/>
      <c r="C140" s="278" t="s">
        <v>291</v>
      </c>
      <c r="D140" s="278"/>
      <c r="E140" s="278"/>
      <c r="F140" s="301" t="s">
        <v>255</v>
      </c>
      <c r="G140" s="278"/>
      <c r="H140" s="278" t="s">
        <v>291</v>
      </c>
      <c r="I140" s="278" t="s">
        <v>290</v>
      </c>
      <c r="J140" s="278"/>
      <c r="K140" s="326"/>
    </row>
    <row r="141" s="1" customFormat="1" ht="15" customHeight="1">
      <c r="B141" s="323"/>
      <c r="C141" s="278" t="s">
        <v>37</v>
      </c>
      <c r="D141" s="278"/>
      <c r="E141" s="278"/>
      <c r="F141" s="301" t="s">
        <v>255</v>
      </c>
      <c r="G141" s="278"/>
      <c r="H141" s="278" t="s">
        <v>311</v>
      </c>
      <c r="I141" s="278" t="s">
        <v>290</v>
      </c>
      <c r="J141" s="278"/>
      <c r="K141" s="326"/>
    </row>
    <row r="142" s="1" customFormat="1" ht="15" customHeight="1">
      <c r="B142" s="323"/>
      <c r="C142" s="278" t="s">
        <v>312</v>
      </c>
      <c r="D142" s="278"/>
      <c r="E142" s="278"/>
      <c r="F142" s="301" t="s">
        <v>255</v>
      </c>
      <c r="G142" s="278"/>
      <c r="H142" s="278" t="s">
        <v>313</v>
      </c>
      <c r="I142" s="278" t="s">
        <v>290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314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249</v>
      </c>
      <c r="D148" s="293"/>
      <c r="E148" s="293"/>
      <c r="F148" s="293" t="s">
        <v>250</v>
      </c>
      <c r="G148" s="294"/>
      <c r="H148" s="293" t="s">
        <v>53</v>
      </c>
      <c r="I148" s="293" t="s">
        <v>56</v>
      </c>
      <c r="J148" s="293" t="s">
        <v>251</v>
      </c>
      <c r="K148" s="292"/>
    </row>
    <row r="149" s="1" customFormat="1" ht="17.25" customHeight="1">
      <c r="B149" s="290"/>
      <c r="C149" s="295" t="s">
        <v>252</v>
      </c>
      <c r="D149" s="295"/>
      <c r="E149" s="295"/>
      <c r="F149" s="296" t="s">
        <v>253</v>
      </c>
      <c r="G149" s="297"/>
      <c r="H149" s="295"/>
      <c r="I149" s="295"/>
      <c r="J149" s="295" t="s">
        <v>254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258</v>
      </c>
      <c r="D151" s="278"/>
      <c r="E151" s="278"/>
      <c r="F151" s="331" t="s">
        <v>255</v>
      </c>
      <c r="G151" s="278"/>
      <c r="H151" s="330" t="s">
        <v>295</v>
      </c>
      <c r="I151" s="330" t="s">
        <v>257</v>
      </c>
      <c r="J151" s="330">
        <v>120</v>
      </c>
      <c r="K151" s="326"/>
    </row>
    <row r="152" s="1" customFormat="1" ht="15" customHeight="1">
      <c r="B152" s="303"/>
      <c r="C152" s="330" t="s">
        <v>304</v>
      </c>
      <c r="D152" s="278"/>
      <c r="E152" s="278"/>
      <c r="F152" s="331" t="s">
        <v>255</v>
      </c>
      <c r="G152" s="278"/>
      <c r="H152" s="330" t="s">
        <v>315</v>
      </c>
      <c r="I152" s="330" t="s">
        <v>257</v>
      </c>
      <c r="J152" s="330" t="s">
        <v>306</v>
      </c>
      <c r="K152" s="326"/>
    </row>
    <row r="153" s="1" customFormat="1" ht="15" customHeight="1">
      <c r="B153" s="303"/>
      <c r="C153" s="330" t="s">
        <v>203</v>
      </c>
      <c r="D153" s="278"/>
      <c r="E153" s="278"/>
      <c r="F153" s="331" t="s">
        <v>255</v>
      </c>
      <c r="G153" s="278"/>
      <c r="H153" s="330" t="s">
        <v>316</v>
      </c>
      <c r="I153" s="330" t="s">
        <v>257</v>
      </c>
      <c r="J153" s="330" t="s">
        <v>306</v>
      </c>
      <c r="K153" s="326"/>
    </row>
    <row r="154" s="1" customFormat="1" ht="15" customHeight="1">
      <c r="B154" s="303"/>
      <c r="C154" s="330" t="s">
        <v>260</v>
      </c>
      <c r="D154" s="278"/>
      <c r="E154" s="278"/>
      <c r="F154" s="331" t="s">
        <v>261</v>
      </c>
      <c r="G154" s="278"/>
      <c r="H154" s="330" t="s">
        <v>295</v>
      </c>
      <c r="I154" s="330" t="s">
        <v>257</v>
      </c>
      <c r="J154" s="330">
        <v>50</v>
      </c>
      <c r="K154" s="326"/>
    </row>
    <row r="155" s="1" customFormat="1" ht="15" customHeight="1">
      <c r="B155" s="303"/>
      <c r="C155" s="330" t="s">
        <v>263</v>
      </c>
      <c r="D155" s="278"/>
      <c r="E155" s="278"/>
      <c r="F155" s="331" t="s">
        <v>255</v>
      </c>
      <c r="G155" s="278"/>
      <c r="H155" s="330" t="s">
        <v>295</v>
      </c>
      <c r="I155" s="330" t="s">
        <v>265</v>
      </c>
      <c r="J155" s="330"/>
      <c r="K155" s="326"/>
    </row>
    <row r="156" s="1" customFormat="1" ht="15" customHeight="1">
      <c r="B156" s="303"/>
      <c r="C156" s="330" t="s">
        <v>274</v>
      </c>
      <c r="D156" s="278"/>
      <c r="E156" s="278"/>
      <c r="F156" s="331" t="s">
        <v>261</v>
      </c>
      <c r="G156" s="278"/>
      <c r="H156" s="330" t="s">
        <v>295</v>
      </c>
      <c r="I156" s="330" t="s">
        <v>257</v>
      </c>
      <c r="J156" s="330">
        <v>50</v>
      </c>
      <c r="K156" s="326"/>
    </row>
    <row r="157" s="1" customFormat="1" ht="15" customHeight="1">
      <c r="B157" s="303"/>
      <c r="C157" s="330" t="s">
        <v>282</v>
      </c>
      <c r="D157" s="278"/>
      <c r="E157" s="278"/>
      <c r="F157" s="331" t="s">
        <v>261</v>
      </c>
      <c r="G157" s="278"/>
      <c r="H157" s="330" t="s">
        <v>295</v>
      </c>
      <c r="I157" s="330" t="s">
        <v>257</v>
      </c>
      <c r="J157" s="330">
        <v>50</v>
      </c>
      <c r="K157" s="326"/>
    </row>
    <row r="158" s="1" customFormat="1" ht="15" customHeight="1">
      <c r="B158" s="303"/>
      <c r="C158" s="330" t="s">
        <v>280</v>
      </c>
      <c r="D158" s="278"/>
      <c r="E158" s="278"/>
      <c r="F158" s="331" t="s">
        <v>261</v>
      </c>
      <c r="G158" s="278"/>
      <c r="H158" s="330" t="s">
        <v>295</v>
      </c>
      <c r="I158" s="330" t="s">
        <v>257</v>
      </c>
      <c r="J158" s="330">
        <v>50</v>
      </c>
      <c r="K158" s="326"/>
    </row>
    <row r="159" s="1" customFormat="1" ht="15" customHeight="1">
      <c r="B159" s="303"/>
      <c r="C159" s="330" t="s">
        <v>97</v>
      </c>
      <c r="D159" s="278"/>
      <c r="E159" s="278"/>
      <c r="F159" s="331" t="s">
        <v>255</v>
      </c>
      <c r="G159" s="278"/>
      <c r="H159" s="330" t="s">
        <v>317</v>
      </c>
      <c r="I159" s="330" t="s">
        <v>257</v>
      </c>
      <c r="J159" s="330" t="s">
        <v>318</v>
      </c>
      <c r="K159" s="326"/>
    </row>
    <row r="160" s="1" customFormat="1" ht="15" customHeight="1">
      <c r="B160" s="303"/>
      <c r="C160" s="330" t="s">
        <v>319</v>
      </c>
      <c r="D160" s="278"/>
      <c r="E160" s="278"/>
      <c r="F160" s="331" t="s">
        <v>255</v>
      </c>
      <c r="G160" s="278"/>
      <c r="H160" s="330" t="s">
        <v>320</v>
      </c>
      <c r="I160" s="330" t="s">
        <v>290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321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249</v>
      </c>
      <c r="D166" s="293"/>
      <c r="E166" s="293"/>
      <c r="F166" s="293" t="s">
        <v>250</v>
      </c>
      <c r="G166" s="335"/>
      <c r="H166" s="336" t="s">
        <v>53</v>
      </c>
      <c r="I166" s="336" t="s">
        <v>56</v>
      </c>
      <c r="J166" s="293" t="s">
        <v>251</v>
      </c>
      <c r="K166" s="270"/>
    </row>
    <row r="167" s="1" customFormat="1" ht="17.25" customHeight="1">
      <c r="B167" s="271"/>
      <c r="C167" s="295" t="s">
        <v>252</v>
      </c>
      <c r="D167" s="295"/>
      <c r="E167" s="295"/>
      <c r="F167" s="296" t="s">
        <v>253</v>
      </c>
      <c r="G167" s="337"/>
      <c r="H167" s="338"/>
      <c r="I167" s="338"/>
      <c r="J167" s="295" t="s">
        <v>254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258</v>
      </c>
      <c r="D169" s="278"/>
      <c r="E169" s="278"/>
      <c r="F169" s="301" t="s">
        <v>255</v>
      </c>
      <c r="G169" s="278"/>
      <c r="H169" s="278" t="s">
        <v>295</v>
      </c>
      <c r="I169" s="278" t="s">
        <v>257</v>
      </c>
      <c r="J169" s="278">
        <v>120</v>
      </c>
      <c r="K169" s="326"/>
    </row>
    <row r="170" s="1" customFormat="1" ht="15" customHeight="1">
      <c r="B170" s="303"/>
      <c r="C170" s="278" t="s">
        <v>304</v>
      </c>
      <c r="D170" s="278"/>
      <c r="E170" s="278"/>
      <c r="F170" s="301" t="s">
        <v>255</v>
      </c>
      <c r="G170" s="278"/>
      <c r="H170" s="278" t="s">
        <v>305</v>
      </c>
      <c r="I170" s="278" t="s">
        <v>257</v>
      </c>
      <c r="J170" s="278" t="s">
        <v>306</v>
      </c>
      <c r="K170" s="326"/>
    </row>
    <row r="171" s="1" customFormat="1" ht="15" customHeight="1">
      <c r="B171" s="303"/>
      <c r="C171" s="278" t="s">
        <v>203</v>
      </c>
      <c r="D171" s="278"/>
      <c r="E171" s="278"/>
      <c r="F171" s="301" t="s">
        <v>255</v>
      </c>
      <c r="G171" s="278"/>
      <c r="H171" s="278" t="s">
        <v>322</v>
      </c>
      <c r="I171" s="278" t="s">
        <v>257</v>
      </c>
      <c r="J171" s="278" t="s">
        <v>306</v>
      </c>
      <c r="K171" s="326"/>
    </row>
    <row r="172" s="1" customFormat="1" ht="15" customHeight="1">
      <c r="B172" s="303"/>
      <c r="C172" s="278" t="s">
        <v>260</v>
      </c>
      <c r="D172" s="278"/>
      <c r="E172" s="278"/>
      <c r="F172" s="301" t="s">
        <v>261</v>
      </c>
      <c r="G172" s="278"/>
      <c r="H172" s="278" t="s">
        <v>322</v>
      </c>
      <c r="I172" s="278" t="s">
        <v>257</v>
      </c>
      <c r="J172" s="278">
        <v>50</v>
      </c>
      <c r="K172" s="326"/>
    </row>
    <row r="173" s="1" customFormat="1" ht="15" customHeight="1">
      <c r="B173" s="303"/>
      <c r="C173" s="278" t="s">
        <v>263</v>
      </c>
      <c r="D173" s="278"/>
      <c r="E173" s="278"/>
      <c r="F173" s="301" t="s">
        <v>255</v>
      </c>
      <c r="G173" s="278"/>
      <c r="H173" s="278" t="s">
        <v>322</v>
      </c>
      <c r="I173" s="278" t="s">
        <v>265</v>
      </c>
      <c r="J173" s="278"/>
      <c r="K173" s="326"/>
    </row>
    <row r="174" s="1" customFormat="1" ht="15" customHeight="1">
      <c r="B174" s="303"/>
      <c r="C174" s="278" t="s">
        <v>274</v>
      </c>
      <c r="D174" s="278"/>
      <c r="E174" s="278"/>
      <c r="F174" s="301" t="s">
        <v>261</v>
      </c>
      <c r="G174" s="278"/>
      <c r="H174" s="278" t="s">
        <v>322</v>
      </c>
      <c r="I174" s="278" t="s">
        <v>257</v>
      </c>
      <c r="J174" s="278">
        <v>50</v>
      </c>
      <c r="K174" s="326"/>
    </row>
    <row r="175" s="1" customFormat="1" ht="15" customHeight="1">
      <c r="B175" s="303"/>
      <c r="C175" s="278" t="s">
        <v>282</v>
      </c>
      <c r="D175" s="278"/>
      <c r="E175" s="278"/>
      <c r="F175" s="301" t="s">
        <v>261</v>
      </c>
      <c r="G175" s="278"/>
      <c r="H175" s="278" t="s">
        <v>322</v>
      </c>
      <c r="I175" s="278" t="s">
        <v>257</v>
      </c>
      <c r="J175" s="278">
        <v>50</v>
      </c>
      <c r="K175" s="326"/>
    </row>
    <row r="176" s="1" customFormat="1" ht="15" customHeight="1">
      <c r="B176" s="303"/>
      <c r="C176" s="278" t="s">
        <v>280</v>
      </c>
      <c r="D176" s="278"/>
      <c r="E176" s="278"/>
      <c r="F176" s="301" t="s">
        <v>261</v>
      </c>
      <c r="G176" s="278"/>
      <c r="H176" s="278" t="s">
        <v>322</v>
      </c>
      <c r="I176" s="278" t="s">
        <v>257</v>
      </c>
      <c r="J176" s="278">
        <v>50</v>
      </c>
      <c r="K176" s="326"/>
    </row>
    <row r="177" s="1" customFormat="1" ht="15" customHeight="1">
      <c r="B177" s="303"/>
      <c r="C177" s="278" t="s">
        <v>103</v>
      </c>
      <c r="D177" s="278"/>
      <c r="E177" s="278"/>
      <c r="F177" s="301" t="s">
        <v>255</v>
      </c>
      <c r="G177" s="278"/>
      <c r="H177" s="278" t="s">
        <v>323</v>
      </c>
      <c r="I177" s="278" t="s">
        <v>324</v>
      </c>
      <c r="J177" s="278"/>
      <c r="K177" s="326"/>
    </row>
    <row r="178" s="1" customFormat="1" ht="15" customHeight="1">
      <c r="B178" s="303"/>
      <c r="C178" s="278" t="s">
        <v>56</v>
      </c>
      <c r="D178" s="278"/>
      <c r="E178" s="278"/>
      <c r="F178" s="301" t="s">
        <v>255</v>
      </c>
      <c r="G178" s="278"/>
      <c r="H178" s="278" t="s">
        <v>325</v>
      </c>
      <c r="I178" s="278" t="s">
        <v>326</v>
      </c>
      <c r="J178" s="278">
        <v>1</v>
      </c>
      <c r="K178" s="326"/>
    </row>
    <row r="179" s="1" customFormat="1" ht="15" customHeight="1">
      <c r="B179" s="303"/>
      <c r="C179" s="278" t="s">
        <v>52</v>
      </c>
      <c r="D179" s="278"/>
      <c r="E179" s="278"/>
      <c r="F179" s="301" t="s">
        <v>255</v>
      </c>
      <c r="G179" s="278"/>
      <c r="H179" s="278" t="s">
        <v>327</v>
      </c>
      <c r="I179" s="278" t="s">
        <v>257</v>
      </c>
      <c r="J179" s="278">
        <v>20</v>
      </c>
      <c r="K179" s="326"/>
    </row>
    <row r="180" s="1" customFormat="1" ht="15" customHeight="1">
      <c r="B180" s="303"/>
      <c r="C180" s="278" t="s">
        <v>53</v>
      </c>
      <c r="D180" s="278"/>
      <c r="E180" s="278"/>
      <c r="F180" s="301" t="s">
        <v>255</v>
      </c>
      <c r="G180" s="278"/>
      <c r="H180" s="278" t="s">
        <v>328</v>
      </c>
      <c r="I180" s="278" t="s">
        <v>257</v>
      </c>
      <c r="J180" s="278">
        <v>255</v>
      </c>
      <c r="K180" s="326"/>
    </row>
    <row r="181" s="1" customFormat="1" ht="15" customHeight="1">
      <c r="B181" s="303"/>
      <c r="C181" s="278" t="s">
        <v>104</v>
      </c>
      <c r="D181" s="278"/>
      <c r="E181" s="278"/>
      <c r="F181" s="301" t="s">
        <v>255</v>
      </c>
      <c r="G181" s="278"/>
      <c r="H181" s="278" t="s">
        <v>219</v>
      </c>
      <c r="I181" s="278" t="s">
        <v>257</v>
      </c>
      <c r="J181" s="278">
        <v>10</v>
      </c>
      <c r="K181" s="326"/>
    </row>
    <row r="182" s="1" customFormat="1" ht="15" customHeight="1">
      <c r="B182" s="303"/>
      <c r="C182" s="278" t="s">
        <v>105</v>
      </c>
      <c r="D182" s="278"/>
      <c r="E182" s="278"/>
      <c r="F182" s="301" t="s">
        <v>255</v>
      </c>
      <c r="G182" s="278"/>
      <c r="H182" s="278" t="s">
        <v>329</v>
      </c>
      <c r="I182" s="278" t="s">
        <v>290</v>
      </c>
      <c r="J182" s="278"/>
      <c r="K182" s="326"/>
    </row>
    <row r="183" s="1" customFormat="1" ht="15" customHeight="1">
      <c r="B183" s="303"/>
      <c r="C183" s="278" t="s">
        <v>330</v>
      </c>
      <c r="D183" s="278"/>
      <c r="E183" s="278"/>
      <c r="F183" s="301" t="s">
        <v>255</v>
      </c>
      <c r="G183" s="278"/>
      <c r="H183" s="278" t="s">
        <v>331</v>
      </c>
      <c r="I183" s="278" t="s">
        <v>290</v>
      </c>
      <c r="J183" s="278"/>
      <c r="K183" s="326"/>
    </row>
    <row r="184" s="1" customFormat="1" ht="15" customHeight="1">
      <c r="B184" s="303"/>
      <c r="C184" s="278" t="s">
        <v>319</v>
      </c>
      <c r="D184" s="278"/>
      <c r="E184" s="278"/>
      <c r="F184" s="301" t="s">
        <v>255</v>
      </c>
      <c r="G184" s="278"/>
      <c r="H184" s="278" t="s">
        <v>332</v>
      </c>
      <c r="I184" s="278" t="s">
        <v>290</v>
      </c>
      <c r="J184" s="278"/>
      <c r="K184" s="326"/>
    </row>
    <row r="185" s="1" customFormat="1" ht="15" customHeight="1">
      <c r="B185" s="303"/>
      <c r="C185" s="278" t="s">
        <v>107</v>
      </c>
      <c r="D185" s="278"/>
      <c r="E185" s="278"/>
      <c r="F185" s="301" t="s">
        <v>261</v>
      </c>
      <c r="G185" s="278"/>
      <c r="H185" s="278" t="s">
        <v>333</v>
      </c>
      <c r="I185" s="278" t="s">
        <v>257</v>
      </c>
      <c r="J185" s="278">
        <v>50</v>
      </c>
      <c r="K185" s="326"/>
    </row>
    <row r="186" s="1" customFormat="1" ht="15" customHeight="1">
      <c r="B186" s="303"/>
      <c r="C186" s="278" t="s">
        <v>334</v>
      </c>
      <c r="D186" s="278"/>
      <c r="E186" s="278"/>
      <c r="F186" s="301" t="s">
        <v>261</v>
      </c>
      <c r="G186" s="278"/>
      <c r="H186" s="278" t="s">
        <v>335</v>
      </c>
      <c r="I186" s="278" t="s">
        <v>336</v>
      </c>
      <c r="J186" s="278"/>
      <c r="K186" s="326"/>
    </row>
    <row r="187" s="1" customFormat="1" ht="15" customHeight="1">
      <c r="B187" s="303"/>
      <c r="C187" s="278" t="s">
        <v>337</v>
      </c>
      <c r="D187" s="278"/>
      <c r="E187" s="278"/>
      <c r="F187" s="301" t="s">
        <v>261</v>
      </c>
      <c r="G187" s="278"/>
      <c r="H187" s="278" t="s">
        <v>338</v>
      </c>
      <c r="I187" s="278" t="s">
        <v>336</v>
      </c>
      <c r="J187" s="278"/>
      <c r="K187" s="326"/>
    </row>
    <row r="188" s="1" customFormat="1" ht="15" customHeight="1">
      <c r="B188" s="303"/>
      <c r="C188" s="278" t="s">
        <v>339</v>
      </c>
      <c r="D188" s="278"/>
      <c r="E188" s="278"/>
      <c r="F188" s="301" t="s">
        <v>261</v>
      </c>
      <c r="G188" s="278"/>
      <c r="H188" s="278" t="s">
        <v>340</v>
      </c>
      <c r="I188" s="278" t="s">
        <v>336</v>
      </c>
      <c r="J188" s="278"/>
      <c r="K188" s="326"/>
    </row>
    <row r="189" s="1" customFormat="1" ht="15" customHeight="1">
      <c r="B189" s="303"/>
      <c r="C189" s="339" t="s">
        <v>341</v>
      </c>
      <c r="D189" s="278"/>
      <c r="E189" s="278"/>
      <c r="F189" s="301" t="s">
        <v>261</v>
      </c>
      <c r="G189" s="278"/>
      <c r="H189" s="278" t="s">
        <v>342</v>
      </c>
      <c r="I189" s="278" t="s">
        <v>343</v>
      </c>
      <c r="J189" s="340" t="s">
        <v>344</v>
      </c>
      <c r="K189" s="326"/>
    </row>
    <row r="190" s="15" customFormat="1" ht="15" customHeight="1">
      <c r="B190" s="341"/>
      <c r="C190" s="342" t="s">
        <v>345</v>
      </c>
      <c r="D190" s="343"/>
      <c r="E190" s="343"/>
      <c r="F190" s="344" t="s">
        <v>261</v>
      </c>
      <c r="G190" s="343"/>
      <c r="H190" s="343" t="s">
        <v>346</v>
      </c>
      <c r="I190" s="343" t="s">
        <v>343</v>
      </c>
      <c r="J190" s="345" t="s">
        <v>344</v>
      </c>
      <c r="K190" s="346"/>
    </row>
    <row r="191" s="1" customFormat="1" ht="15" customHeight="1">
      <c r="B191" s="303"/>
      <c r="C191" s="339" t="s">
        <v>41</v>
      </c>
      <c r="D191" s="278"/>
      <c r="E191" s="278"/>
      <c r="F191" s="301" t="s">
        <v>255</v>
      </c>
      <c r="G191" s="278"/>
      <c r="H191" s="275" t="s">
        <v>347</v>
      </c>
      <c r="I191" s="278" t="s">
        <v>348</v>
      </c>
      <c r="J191" s="278"/>
      <c r="K191" s="326"/>
    </row>
    <row r="192" s="1" customFormat="1" ht="15" customHeight="1">
      <c r="B192" s="303"/>
      <c r="C192" s="339" t="s">
        <v>349</v>
      </c>
      <c r="D192" s="278"/>
      <c r="E192" s="278"/>
      <c r="F192" s="301" t="s">
        <v>255</v>
      </c>
      <c r="G192" s="278"/>
      <c r="H192" s="278" t="s">
        <v>350</v>
      </c>
      <c r="I192" s="278" t="s">
        <v>290</v>
      </c>
      <c r="J192" s="278"/>
      <c r="K192" s="326"/>
    </row>
    <row r="193" s="1" customFormat="1" ht="15" customHeight="1">
      <c r="B193" s="303"/>
      <c r="C193" s="339" t="s">
        <v>351</v>
      </c>
      <c r="D193" s="278"/>
      <c r="E193" s="278"/>
      <c r="F193" s="301" t="s">
        <v>255</v>
      </c>
      <c r="G193" s="278"/>
      <c r="H193" s="278" t="s">
        <v>352</v>
      </c>
      <c r="I193" s="278" t="s">
        <v>290</v>
      </c>
      <c r="J193" s="278"/>
      <c r="K193" s="326"/>
    </row>
    <row r="194" s="1" customFormat="1" ht="15" customHeight="1">
      <c r="B194" s="303"/>
      <c r="C194" s="339" t="s">
        <v>353</v>
      </c>
      <c r="D194" s="278"/>
      <c r="E194" s="278"/>
      <c r="F194" s="301" t="s">
        <v>261</v>
      </c>
      <c r="G194" s="278"/>
      <c r="H194" s="278" t="s">
        <v>354</v>
      </c>
      <c r="I194" s="278" t="s">
        <v>290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355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356</v>
      </c>
      <c r="D201" s="348"/>
      <c r="E201" s="348"/>
      <c r="F201" s="348" t="s">
        <v>357</v>
      </c>
      <c r="G201" s="349"/>
      <c r="H201" s="348" t="s">
        <v>358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348</v>
      </c>
      <c r="D203" s="278"/>
      <c r="E203" s="278"/>
      <c r="F203" s="301" t="s">
        <v>42</v>
      </c>
      <c r="G203" s="278"/>
      <c r="H203" s="278" t="s">
        <v>359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43</v>
      </c>
      <c r="G204" s="278"/>
      <c r="H204" s="278" t="s">
        <v>360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46</v>
      </c>
      <c r="G205" s="278"/>
      <c r="H205" s="278" t="s">
        <v>361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44</v>
      </c>
      <c r="G206" s="278"/>
      <c r="H206" s="278" t="s">
        <v>362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45</v>
      </c>
      <c r="G207" s="278"/>
      <c r="H207" s="278" t="s">
        <v>363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302</v>
      </c>
      <c r="D209" s="278"/>
      <c r="E209" s="278"/>
      <c r="F209" s="301" t="s">
        <v>78</v>
      </c>
      <c r="G209" s="278"/>
      <c r="H209" s="278" t="s">
        <v>364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197</v>
      </c>
      <c r="G210" s="278"/>
      <c r="H210" s="278" t="s">
        <v>198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195</v>
      </c>
      <c r="G211" s="278"/>
      <c r="H211" s="278" t="s">
        <v>365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199</v>
      </c>
      <c r="G212" s="339"/>
      <c r="H212" s="330" t="s">
        <v>200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201</v>
      </c>
      <c r="G213" s="339"/>
      <c r="H213" s="330" t="s">
        <v>366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326</v>
      </c>
      <c r="D215" s="278"/>
      <c r="E215" s="278"/>
      <c r="F215" s="301">
        <v>1</v>
      </c>
      <c r="G215" s="339"/>
      <c r="H215" s="330" t="s">
        <v>367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368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369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370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9A21FC-CA04-457B-B3B9-885F55C447E8}"/>
</file>

<file path=customXml/itemProps2.xml><?xml version="1.0" encoding="utf-8"?>
<ds:datastoreItem xmlns:ds="http://schemas.openxmlformats.org/officeDocument/2006/customXml" ds:itemID="{633365E5-5827-49CD-942A-940A391B19BA}"/>
</file>

<file path=customXml/itemProps3.xml><?xml version="1.0" encoding="utf-8"?>
<ds:datastoreItem xmlns:ds="http://schemas.openxmlformats.org/officeDocument/2006/customXml" ds:itemID="{4101CEA1-6A06-47A3-AFA2-F503F17E65C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Gallia</dc:creator>
  <cp:lastModifiedBy>Jan Gallia</cp:lastModifiedBy>
  <dcterms:created xsi:type="dcterms:W3CDTF">2025-06-17T08:14:11Z</dcterms:created>
  <dcterms:modified xsi:type="dcterms:W3CDTF">2025-06-17T08:14:18Z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